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2014" sheetId="1" r:id="rId1"/>
  </sheets>
  <definedNames>
    <definedName name="_xlnm.Print_Area" localSheetId="0">'2014'!$A$1:$I$699</definedName>
  </definedNames>
  <calcPr fullCalcOnLoad="1"/>
</workbook>
</file>

<file path=xl/sharedStrings.xml><?xml version="1.0" encoding="utf-8"?>
<sst xmlns="http://schemas.openxmlformats.org/spreadsheetml/2006/main" count="2881" uniqueCount="656">
  <si>
    <t>170F300000</t>
  </si>
  <si>
    <t>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</si>
  <si>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Основное мероприятие "Содействие развитию связи и ИТ-отрасли на территории района"</t>
  </si>
  <si>
    <t>0400400000</t>
  </si>
  <si>
    <t>04004S1600</t>
  </si>
  <si>
    <t>Защита населения и территории от чрезвычайных ситуаций природного и техногенного характера, пожарная безопасность</t>
  </si>
  <si>
    <t>Учреждения физической культуры и спорта</t>
  </si>
  <si>
    <t>262P500000</t>
  </si>
  <si>
    <t>262P552280</t>
  </si>
  <si>
    <t>Организация массовых мероприятий для обучающихся и воспитателей</t>
  </si>
  <si>
    <t>Мероприятия в области коммунального хозяйства</t>
  </si>
  <si>
    <t>1700421240</t>
  </si>
  <si>
    <t>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за счет средств дотации (гранта) в форме межбюджетного трансферта из федерального бюджета за достижение показателей деятельности органов исполнительной власти субъектов Российской Федерации</t>
  </si>
  <si>
    <t>9100055490</t>
  </si>
  <si>
    <t>Расходы на выплату персоналу казенных учреждений</t>
  </si>
  <si>
    <t xml:space="preserve">Субсидии  автономным учреждениям  </t>
  </si>
  <si>
    <t>Мероприятия по  содействию участия субъектов малого и среднего предпринимательства в выставках и ярмарках</t>
  </si>
  <si>
    <t>Реализация мероприятий по археологическому исследованию земельных участков</t>
  </si>
  <si>
    <t>0400428010</t>
  </si>
  <si>
    <t>150F255552</t>
  </si>
  <si>
    <t>Реализация мероприятий по строительству объектов инженерной инфраструктуры</t>
  </si>
  <si>
    <t>Публичные нормативные выплаты гражданам несоциального характера</t>
  </si>
  <si>
    <t>330</t>
  </si>
  <si>
    <t>Осуществление отдельных государственных  полномочий в соответствии с законом области от 05.10.2006 г. №1501-ОЗ "О наделении органов местного самоуправления отдельными государственными полномочиями в сфере регулирования цен (тарифов) за счет средств единой субвенции</t>
  </si>
  <si>
    <t>1400072312</t>
  </si>
  <si>
    <t>Осуществление отдельных государственных полномочий в сфере административных отношений в соответствии с законом области от 28.11.2005 г. №1369-ОЗ"О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</t>
  </si>
  <si>
    <t>Осуществление отдельных государственных полномочий в соответствии с законом области от 17 декабря 2007 года№1720-ОЗ "Онаделении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 оставшихся без попечения родителей( за исключением детей обучающихся в федеральных образовательных учреждениях) лиц из числа детей указанных категорий" за счет средств единой субвенции</t>
  </si>
  <si>
    <t>Другие вопросы в области национальной безопасности и правоохранительной деятельности</t>
  </si>
  <si>
    <t>Проведение мероприятий по антитеррористической защищенности мест массового пребывания людей</t>
  </si>
  <si>
    <t>10100S1130</t>
  </si>
  <si>
    <t>Мероприятия,направленные на обеспечение развития и укрепления материально-технической базы сельских библиотек</t>
  </si>
  <si>
    <t>Осуществление  полномочий по обеспечению жильем отдельных категорий граждан, установленных федеральным законом от 12 января 1995 года №5-ФЗ "О ветеранах"</t>
  </si>
  <si>
    <t>Наименование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</si>
  <si>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</si>
  <si>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</si>
  <si>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</si>
  <si>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</si>
  <si>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</si>
  <si>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Федерации,местных администраций</t>
  </si>
  <si>
    <t>04</t>
  </si>
  <si>
    <t>Резервные фонды</t>
  </si>
  <si>
    <t>Резервные фонды органов местных администраций</t>
  </si>
  <si>
    <t>Другие общегосударственные вопросы</t>
  </si>
  <si>
    <t>03</t>
  </si>
  <si>
    <t>09</t>
  </si>
  <si>
    <t>Национальная экономика</t>
  </si>
  <si>
    <t>08</t>
  </si>
  <si>
    <t>Охрана окружающей среды</t>
  </si>
  <si>
    <t>06</t>
  </si>
  <si>
    <t>Охрана объектов растительного и животного мира и среды их обитания</t>
  </si>
  <si>
    <t>Образование</t>
  </si>
  <si>
    <t>07</t>
  </si>
  <si>
    <t>Общее образование</t>
  </si>
  <si>
    <t>Молодежная политика и оздоровление детей</t>
  </si>
  <si>
    <t>Физическая культура и спорт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</si>
  <si>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</si>
  <si>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</si>
  <si>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</si>
  <si>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</si>
  <si>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</si>
  <si>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финансовых,налоговых и таможенных органов и органов финансового (финансово-бюджетного) контроля</t>
  </si>
  <si>
    <t>7950500</t>
  </si>
  <si>
    <t>10</t>
  </si>
  <si>
    <t>Дошкольное образование</t>
  </si>
  <si>
    <t>Детские дошкольные учреждения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</si>
  <si>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</si>
  <si>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</si>
  <si>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Другие вопросы в области образования</t>
  </si>
  <si>
    <t>Охрана семьи и детства</t>
  </si>
  <si>
    <t>Культура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</si>
  <si>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</si>
  <si>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</si>
  <si>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</si>
  <si>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Оказание других видов социальной помощи</t>
  </si>
  <si>
    <t>ИТОГО</t>
  </si>
  <si>
    <t>Осуществление отдельных государственных полномочий в сфере регулирования цен и тарифов</t>
  </si>
  <si>
    <t>079</t>
  </si>
  <si>
    <t>05</t>
  </si>
  <si>
    <t>11</t>
  </si>
  <si>
    <t>13</t>
  </si>
  <si>
    <t>Дорожное хозяйство (дорожные фонды)</t>
  </si>
  <si>
    <t>Культура и кинематография</t>
  </si>
  <si>
    <t>Осуществление отдельных государственных полномочий</t>
  </si>
  <si>
    <t>Жилищно-коммунальное хозяйство</t>
  </si>
  <si>
    <t>Массовый спорт</t>
  </si>
  <si>
    <t>ГРБС</t>
  </si>
  <si>
    <t>РЗ</t>
  </si>
  <si>
    <t>ПР</t>
  </si>
  <si>
    <t>КЦСР</t>
  </si>
  <si>
    <t>КВР</t>
  </si>
  <si>
    <t>120</t>
  </si>
  <si>
    <t>879</t>
  </si>
  <si>
    <t>Расходы на выплату персоналу государственных( муниципальных) органов</t>
  </si>
  <si>
    <t xml:space="preserve">   Закупка товаров, работ и услуг для государственных (муниципальных) нужд</t>
  </si>
  <si>
    <t>240</t>
  </si>
  <si>
    <t>850</t>
  </si>
  <si>
    <t>870</t>
  </si>
  <si>
    <t>Управление финансов Сямженского муниципального округа</t>
  </si>
  <si>
    <t>Обеспечение деятельности МКУ "Центр бюджетного учета и отчетности Сямженского муниципального округа"</t>
  </si>
  <si>
    <t>Муниципальная программа «Социальная поддержка граждан в Сямженском муниципальном округе на 2023-2027 годы»</t>
  </si>
  <si>
    <t>Муниципальная программа "Сохранение и развитие культурного потенциала, развитие туризма и архивного дела в Сямженском округа на 2023 - 2027 годы"</t>
  </si>
  <si>
    <t>Подпрограмма "Сохранение и развитие архивного дела в Сямженском округе на 2023 - 2027 годы"</t>
  </si>
  <si>
    <t>Осуществление отдельных государственных полномочий  в соответствии с законом области от 28 апреля 2006 года № 1443-ОЗ "О наделении органов местного самоуправления муниципальных  и городских округов Вологодской области отдельными государственными полномочиями в сфере архивного дела"</t>
  </si>
  <si>
    <t>Муниципальная программа «Совершенствование муниципального управления в  Сямженском  муниципальном округе в 2021-2025 годах»</t>
  </si>
  <si>
    <t>Муниципальная программа "Развитие и поддержка малого и среднего предпринимательства Сямженского муниципального округа на 2020-2025 годы"</t>
  </si>
  <si>
    <t>Муниципальная программа "Комплексное развитие сельских территорий Сямженского  муниципального округа  на 2020-2022 г. и на период до 2025 года"</t>
  </si>
  <si>
    <t>Муниципальная программа «Совершенствование муниципального управления в  Сямженском  муниципальном  округе в 2021-2025 годах»</t>
  </si>
  <si>
    <t>Муниципальная программа «Развитие автомобильных дорог местного значения и улично – дорожной сети на территории Сямженского муниципального округа на 2023-2027 годы»</t>
  </si>
  <si>
    <t>Муниципальная программа "Комплексное развитие сельских территорий Сямженского  округа  на 2020-2022 г. и на период до 2025 года"</t>
  </si>
  <si>
    <t>Муниципальная программа "Сохранение и развитие культурного потенциала, развитие туризма и архивного дела в Сямженском муниципальном округе на 2023 - 2027 годы"</t>
  </si>
  <si>
    <t>Подпрограмма "Развитие туризма в Сямженском муниципальном округе на 2023 - 2027 годы"</t>
  </si>
  <si>
    <t>Подпрограмма "Молодежная политика в Сямженском муниципальном муниципальном округе на 2023 - 2027 годы"</t>
  </si>
  <si>
    <t>Муниципальная программа "Развитие физической культуры и спорта в Сямженском  муниципальном округе на 2023 - 2027 годы"</t>
  </si>
  <si>
    <t>Мероприятия по проведению ремонтов зданий, в том числе по составлению сметной документации, экспертизы сметы</t>
  </si>
  <si>
    <t xml:space="preserve"> Иные закупки товаров, работ и услуг для государственных (муниципальных) нужд</t>
  </si>
  <si>
    <t>Иные   закупки товаров, работ и услуг для государственных (муниципальных) нужд</t>
  </si>
  <si>
    <t>Расходы на выплату персоналу государственных ( муниципальных) органов</t>
  </si>
  <si>
    <t>Осуществление отдельных государственных полномочий в соответствии с законом области от 28.06.2006 г. №1465-ОЗ№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</t>
  </si>
  <si>
    <t>Муниципальная программа "Формирование современной городской среды на территории  села Сямжа Сямженского муниципального округа на 2018-2025 годы"</t>
  </si>
  <si>
    <t>Иные межбюджетные трансферты</t>
  </si>
  <si>
    <t>540</t>
  </si>
  <si>
    <t>Национальная безопасность и правоохранительная деятельность</t>
  </si>
  <si>
    <t>Учреждения, обеспечивающие предоставление услуг в сфере образования</t>
  </si>
  <si>
    <t>2300000000</t>
  </si>
  <si>
    <t>2320000000</t>
  </si>
  <si>
    <t>2320100000</t>
  </si>
  <si>
    <t>2320104420</t>
  </si>
  <si>
    <t>2320170030</t>
  </si>
  <si>
    <t>2320200000</t>
  </si>
  <si>
    <t>2320204410</t>
  </si>
  <si>
    <t>2320270030</t>
  </si>
  <si>
    <t>2320300000</t>
  </si>
  <si>
    <t>2320304400</t>
  </si>
  <si>
    <t>2320370030</t>
  </si>
  <si>
    <t>Подпрограмма "Развитие туризма в Сямженском муниципальном районе на 2023 - 2027 годы"</t>
  </si>
  <si>
    <t>2330000000</t>
  </si>
  <si>
    <t>Основное мероприятие "Реализация приоритетных направлений в сфере туризма"</t>
  </si>
  <si>
    <t>2330100000</t>
  </si>
  <si>
    <t>2330120150</t>
  </si>
  <si>
    <t>2340000000</t>
  </si>
  <si>
    <t>2340100000</t>
  </si>
  <si>
    <t>2340120250</t>
  </si>
  <si>
    <t>1830100000</t>
  </si>
  <si>
    <t>1830172230</t>
  </si>
  <si>
    <t>1910200000</t>
  </si>
  <si>
    <t>1910100000</t>
  </si>
  <si>
    <t>1910183030</t>
  </si>
  <si>
    <t>1910451350</t>
  </si>
  <si>
    <t>191P100000</t>
  </si>
  <si>
    <t>191P172300</t>
  </si>
  <si>
    <t>1920000000</t>
  </si>
  <si>
    <t>1920100000</t>
  </si>
  <si>
    <t>1920172315</t>
  </si>
  <si>
    <t>2600000000</t>
  </si>
  <si>
    <t>9100000191</t>
  </si>
  <si>
    <t>Здравоохранение</t>
  </si>
  <si>
    <t>Санитарно-эпидемиологическое благополучие</t>
  </si>
  <si>
    <t>Разработка проекта рекультивации земельных участков, занятых несанкционированными свалками</t>
  </si>
  <si>
    <t>18203S3370</t>
  </si>
  <si>
    <t>Управление образования Сямженского муниципального округа</t>
  </si>
  <si>
    <t>Муниципальная программа "Обеспечение  профилактики правонарушений, безопасности населения и территории Сямженского муниципального округа в  2023-2027 годах"</t>
  </si>
  <si>
    <t>Муниципальная программа "Развитие образования  Сямженского муниципального округа Вологодской области на 2023-2027 годы"</t>
  </si>
  <si>
    <t>Муниципальная программа "Развитие образования  Сямженского муниципального округа на Вологодской области на 2023-2027 годы"</t>
  </si>
  <si>
    <t>Муниципальная программа "Управление финансами Сямженского муниципального округа  на 2021-2025 годы"</t>
  </si>
  <si>
    <t>Администрация Сямженского муниципального округа</t>
  </si>
  <si>
    <t>Контрольно-счетная комиссия Сямженского муниципального округа</t>
  </si>
  <si>
    <t>Представительное собрание Сямженского муниципального округа</t>
  </si>
  <si>
    <t>Резервные фонды администрации округа</t>
  </si>
  <si>
    <t>Мероприятия по предотвращению распостранения сорного растения борщевик Сосновского</t>
  </si>
  <si>
    <t>Мероприятия по поддержке лучших сельских учреждений культуры и лучших работников сельских учреждений культуры</t>
  </si>
  <si>
    <t>232А255192</t>
  </si>
  <si>
    <t>Организация и проведениена территории муниципального образования организованных занятий граждан физической культурой</t>
  </si>
  <si>
    <t>Мероприятия по капитальному ремонту объектов физической культуры и спорта муниципальной собственности</t>
  </si>
  <si>
    <t>Обеспечение двухразовым бесплатным питанием детей, обучающихся в соответствующей муниципальной организации, осуществляющей образовательную деятельность по адаптивным основным общеобразовательным программам, но не проживающих в ней</t>
  </si>
  <si>
    <t>23201S1960</t>
  </si>
  <si>
    <t>Сбор и удаление отходов, очистка сточных вод</t>
  </si>
  <si>
    <t>Другие вопросы в области жилищно-коммунального хозяйства</t>
  </si>
  <si>
    <t>Строительство, реконструкция и капитальный ремонт централизованных систем водоснабжения и водоотведения</t>
  </si>
  <si>
    <t>Национальная оборона</t>
  </si>
  <si>
    <t>Мобилизационная и вневойсковая подготовка</t>
  </si>
  <si>
    <t>Расходы на выплаты персоналу государственных (муниципальных) органов</t>
  </si>
  <si>
    <t>Мероприятия по осуществлению первичного воинского учета, где отсутствуют военные комиссариаты</t>
  </si>
  <si>
    <t>Мероприятия по благоустройству сельских территорий</t>
  </si>
  <si>
    <t>Мероприятия по организации сбора и вывоза твердых коммунальных отходов</t>
  </si>
  <si>
    <t>1820400000</t>
  </si>
  <si>
    <t>1820421050</t>
  </si>
  <si>
    <t>Мероприятия по акарицидной обработке территорий от клеща</t>
  </si>
  <si>
    <t>1830421070</t>
  </si>
  <si>
    <t>1830400000</t>
  </si>
  <si>
    <t>Мероприятия по благоустройству общественных пространств</t>
  </si>
  <si>
    <t>150F271552</t>
  </si>
  <si>
    <t>23201S1980</t>
  </si>
  <si>
    <t>18303S1400</t>
  </si>
  <si>
    <t>23204S1960</t>
  </si>
  <si>
    <t>Муниципальная программа "Обеспечение доступным и комфортным жильем граждан Сямженского муниципального округа на 2023-2027 годы"</t>
  </si>
  <si>
    <t>Основное мероприятие: "Оказание поддержки отдельным категориям граждан на приобретение жилья"</t>
  </si>
  <si>
    <t>Социальные выплаты молодым семьям - участникам основного мероприятия "Обеспечение жильем молодых семей"</t>
  </si>
  <si>
    <t>25001L4970</t>
  </si>
  <si>
    <t>2500100000</t>
  </si>
  <si>
    <t>2500000000</t>
  </si>
  <si>
    <t>Реализация мероприятий по модернизации библиотек в части комплектования книжных фондов библиотек муниципальных образований, за исключением расходов, предусмотренных на софинансирование субсидий из федерального бюджета</t>
  </si>
  <si>
    <t>Обеспечение деятельности органов государственной власти</t>
  </si>
  <si>
    <t>Расходы на обеспечение функций государственных органов</t>
  </si>
  <si>
    <t>Мероприятия в области охраны окружающей среды</t>
  </si>
  <si>
    <t>Иные выплаты населению</t>
  </si>
  <si>
    <t>Муниципальная программа "Комплексное развитие сельских территорий Сямженского  района  на 2020-2022 г. и на период до 2025 года"</t>
  </si>
  <si>
    <t xml:space="preserve">Предоставление финансовой поддержки социально ориентированным некммерческим организациям  </t>
  </si>
  <si>
    <t>Субсидии некоммерческим организациям (за исключением государственных (муниципальных) учреждений)</t>
  </si>
  <si>
    <t>630</t>
  </si>
  <si>
    <t>Исполнение судебных актов</t>
  </si>
  <si>
    <t>830</t>
  </si>
  <si>
    <t>Обеспечение 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</si>
  <si>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Муниципальная программа "Переселение граждан из аварийного жилищного фонда на территории Сямженского муниципального района на 2021-2025 годы""</t>
  </si>
  <si>
    <t>2700000000</t>
  </si>
  <si>
    <t>270F300000</t>
  </si>
  <si>
    <t>270F367483</t>
  </si>
  <si>
    <t xml:space="preserve">Обеспечение мероприятий по переселению граждан из аварийного жилищного фонда за счет средств областного бюджета </t>
  </si>
  <si>
    <t>270F367484</t>
  </si>
  <si>
    <t>Основное мероприятие  «Реализация регионального проекта  «Обеспечение устойчивого сокращения непригодного для проживания жилищного фонда»»</t>
  </si>
  <si>
    <t>1600174060</t>
  </si>
  <si>
    <t>Транспорт</t>
  </si>
  <si>
    <t>Мероприятия по созданию условий для предоставления транспортных услуг населению</t>
  </si>
  <si>
    <t>0500020460</t>
  </si>
  <si>
    <t>1700200000</t>
  </si>
  <si>
    <t>Мероприятия в области архитектуры и градостроительства</t>
  </si>
  <si>
    <t>1700225200</t>
  </si>
  <si>
    <t>Основное мероприятие "Утверждение схем территориального планирования муниципального района"</t>
  </si>
  <si>
    <t xml:space="preserve">Реализация мероприятий по сносу аварийных зданий </t>
  </si>
  <si>
    <t>1700220800</t>
  </si>
  <si>
    <t>1700300000</t>
  </si>
  <si>
    <t>1700320850</t>
  </si>
  <si>
    <t>Основное мероприятие "Организация  работ  по ликвидации (разборка, демонтаж) объектов недвижимости"</t>
  </si>
  <si>
    <t>17001L5764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</si>
  <si>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</si>
  <si>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Мероприятия по организации транспортного обслуживания населения на муниципальных маршрутах регулярных перевозок по регулируемым тарифам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</si>
  <si>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</si>
  <si>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Резервные средства</t>
  </si>
  <si>
    <t>7050020980</t>
  </si>
  <si>
    <t>350</t>
  </si>
  <si>
    <t>Премии и гранты</t>
  </si>
  <si>
    <t>Субсидии юридическим лицам (кроме некоммерческих организаций),индивидуальным предпринимателям, физическим лдицам- производителям товаров,работ,услуг</t>
  </si>
  <si>
    <t>Мероприятия по поощрению за качественное управление муниципальными финансами</t>
  </si>
  <si>
    <t>1400074060</t>
  </si>
  <si>
    <t>2100000000</t>
  </si>
  <si>
    <t>Подпрограмма "Профилактика безнадзорности, правонарушений и преступлений несовершеннолетних"</t>
  </si>
  <si>
    <t>2120000000</t>
  </si>
  <si>
    <t>2120100000</t>
  </si>
  <si>
    <t>2120120770</t>
  </si>
  <si>
    <t>2130000000</t>
  </si>
  <si>
    <t>2130100000</t>
  </si>
  <si>
    <t>2130123070</t>
  </si>
  <si>
    <t>Муниципальная программа «Охрана окружающей среды и рациональное использование природных ресурсов на 2023-2027 годы»</t>
  </si>
  <si>
    <t>1800000000</t>
  </si>
  <si>
    <t>Подпрограмма "Экологическая безопасность и рациональное природопользование"</t>
  </si>
  <si>
    <t>1820000000</t>
  </si>
  <si>
    <t>1820200000</t>
  </si>
  <si>
    <t>1820221060</t>
  </si>
  <si>
    <t>2000000000</t>
  </si>
  <si>
    <t>Подпрограмма "Развитие общего и дополнительного образования детей"</t>
  </si>
  <si>
    <t>2010000000</t>
  </si>
  <si>
    <t>2010100000</t>
  </si>
  <si>
    <t>2010104200</t>
  </si>
  <si>
    <t>2010172010</t>
  </si>
  <si>
    <t>20103L3041</t>
  </si>
  <si>
    <t>2010170030</t>
  </si>
  <si>
    <t>2020000000</t>
  </si>
  <si>
    <t>2020200000</t>
  </si>
  <si>
    <t>2020100000</t>
  </si>
  <si>
    <t>2020300000</t>
  </si>
  <si>
    <t>1900000000</t>
  </si>
  <si>
    <t>1910000000</t>
  </si>
  <si>
    <t>1910300000</t>
  </si>
  <si>
    <t>2030000000</t>
  </si>
  <si>
    <t>2030400000</t>
  </si>
  <si>
    <t>2030483030</t>
  </si>
  <si>
    <t>2020500000</t>
  </si>
  <si>
    <t>2400300000</t>
  </si>
  <si>
    <t>2400372250</t>
  </si>
  <si>
    <t>1600100000</t>
  </si>
  <si>
    <t>1600100190</t>
  </si>
  <si>
    <t>1600200000</t>
  </si>
  <si>
    <t>1600200590</t>
  </si>
  <si>
    <t>Муниципальная программа «Охрана окружающей среды и рациональное ис-пользование природных ресурсов на 2023-2027 годы»</t>
  </si>
  <si>
    <t>1820100000</t>
  </si>
  <si>
    <t>1820172314</t>
  </si>
  <si>
    <t>2110000000</t>
  </si>
  <si>
    <t>2110100000</t>
  </si>
  <si>
    <t>2400000000</t>
  </si>
  <si>
    <t>2400100000</t>
  </si>
  <si>
    <t>2400100190</t>
  </si>
  <si>
    <t>2400170030</t>
  </si>
  <si>
    <t>1930000000</t>
  </si>
  <si>
    <t>1930100000</t>
  </si>
  <si>
    <t>1930104900</t>
  </si>
  <si>
    <t>2110123060</t>
  </si>
  <si>
    <t>2110200000</t>
  </si>
  <si>
    <t>2110223060</t>
  </si>
  <si>
    <t>2110300000</t>
  </si>
  <si>
    <t>2110323060</t>
  </si>
  <si>
    <t>2110400000</t>
  </si>
  <si>
    <t>21104S1060</t>
  </si>
  <si>
    <t>2400200000</t>
  </si>
  <si>
    <t>2400200190</t>
  </si>
  <si>
    <t>7700000190</t>
  </si>
  <si>
    <t>Мероприятия по предупреждению и смягчению последствий чрезвычайных ситуаций и стихийных бедствий природного и техногенного характера</t>
  </si>
  <si>
    <t>Подпрограмма "Осуществление дорожной деятельности автомобильных дорог местного значения"</t>
  </si>
  <si>
    <t>2200000000</t>
  </si>
  <si>
    <t>2210000000</t>
  </si>
  <si>
    <t>2210200000</t>
  </si>
  <si>
    <t>Подпрограмма "Осуществление дорожной деятельности для обеспечения подъездов к земельным участкам,предоставляемым отдельным категориям граждан"</t>
  </si>
  <si>
    <t>2220000000</t>
  </si>
  <si>
    <t xml:space="preserve"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 
</t>
  </si>
  <si>
    <t>Основное мероприятие "Реализация мероприятий в рамках проекта "Народный бюджет"</t>
  </si>
  <si>
    <t>Подпрограмма "Охрана и рациональное использование водных ресурсов"</t>
  </si>
  <si>
    <t>1810000000</t>
  </si>
  <si>
    <t>1810100000</t>
  </si>
  <si>
    <t>1810121040</t>
  </si>
  <si>
    <t>Основное мероприятие "Ликвидация несанкционированных свалок"</t>
  </si>
  <si>
    <t>1820300000</t>
  </si>
  <si>
    <t>1820321060</t>
  </si>
  <si>
    <t>Подпрограмма "Защита населения от болезней,общих для человека и животных, предотвращение распространения борщевика Сосновского"</t>
  </si>
  <si>
    <t>1830000000</t>
  </si>
  <si>
    <t>1830200000</t>
  </si>
  <si>
    <t>1830272110</t>
  </si>
  <si>
    <t>Муниципальная программа "Устойчивое развитие сельских территорий Сямженского муниципального района Вологодской области на 2014-2017 годы и на период до 2020 года"</t>
  </si>
  <si>
    <t xml:space="preserve"> Иные   закупки товаров, работ и услуг для государственных (муниципальных) нужд</t>
  </si>
  <si>
    <t>14</t>
  </si>
  <si>
    <t>Осуществление дорожной деятельности в отношении автомобильных дорог общего пользования местного значения</t>
  </si>
  <si>
    <t>Мероприятия, связанные с общегосударственным управлением ( непрограммные расходы)</t>
  </si>
  <si>
    <t xml:space="preserve">Субсидии бюджетным учреждениям </t>
  </si>
  <si>
    <t>610</t>
  </si>
  <si>
    <t>Подпрограмма "Предоставление мер социальной поддержки отдельным категориям граждан"</t>
  </si>
  <si>
    <t xml:space="preserve">Субсидии  бюджетным учреждениям  </t>
  </si>
  <si>
    <t>Подпрограмма "Обеспечение реализации программы, прочие мероприятия в области образования"</t>
  </si>
  <si>
    <t>2310000000</t>
  </si>
  <si>
    <t>2310100000</t>
  </si>
  <si>
    <t>2310172190</t>
  </si>
  <si>
    <t>Осуществление отдельных государственных полномочий по обеспечению жилыми помещениями детей-сирот и детей, оставшихся без попечения родителей</t>
  </si>
  <si>
    <t>Жилищное хозяйство</t>
  </si>
  <si>
    <t>Обеспечение мероприятий по капитальному ремонту жилого фонда</t>
  </si>
  <si>
    <t>Выполнение отдельных государственных полномочий в соответствии с  законом области 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</si>
  <si>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Иные межбюджетные трансферты на завершение работ по созданию сети многофункциональных центров предоставления государственных и муниципальных услуг</t>
  </si>
  <si>
    <t xml:space="preserve">Мероприятия по развитию туризма </t>
  </si>
  <si>
    <t>080</t>
  </si>
  <si>
    <t>Другие вопросы в области культуры, кинематографии</t>
  </si>
  <si>
    <t>Мероприятия в сфере жилищно-коммунального хозяйства</t>
  </si>
  <si>
    <t>Подпрограмма "Профилактика преступлений и иных правонарушений"</t>
  </si>
  <si>
    <t>Организация временного трудоустройства несовершеннолетних в период каникул и в свободное от учебы время</t>
  </si>
  <si>
    <t>Подпрограмма "Безопасность дорожного движения"</t>
  </si>
  <si>
    <t>360</t>
  </si>
  <si>
    <t>Мероприятия по созданию многофункционального центра (МФЦ)</t>
  </si>
  <si>
    <t>Судебная система</t>
  </si>
  <si>
    <t>Бюджетные инвестиции</t>
  </si>
  <si>
    <t>410</t>
  </si>
  <si>
    <t>Мероприятия по профилактике преступлений и иных правонарушений</t>
  </si>
  <si>
    <t>320</t>
  </si>
  <si>
    <t>1200000000</t>
  </si>
  <si>
    <t>1000000000</t>
  </si>
  <si>
    <t>1010000000</t>
  </si>
  <si>
    <t>0850000000</t>
  </si>
  <si>
    <t>7700000000</t>
  </si>
  <si>
    <t>9100000000</t>
  </si>
  <si>
    <t>9100000190</t>
  </si>
  <si>
    <t>7300000000</t>
  </si>
  <si>
    <t>9110000000</t>
  </si>
  <si>
    <t>9110000190</t>
  </si>
  <si>
    <t>7300072200</t>
  </si>
  <si>
    <t>7300051200</t>
  </si>
  <si>
    <t>7000000000</t>
  </si>
  <si>
    <t>7050000000</t>
  </si>
  <si>
    <t>0400000000</t>
  </si>
  <si>
    <t>0500000000</t>
  </si>
  <si>
    <t>0500020450</t>
  </si>
  <si>
    <t>7700021100</t>
  </si>
  <si>
    <t>7700053920</t>
  </si>
  <si>
    <t>7500000000</t>
  </si>
  <si>
    <t>7500025100</t>
  </si>
  <si>
    <t>Обеспечение дошкольного образования  и общеобразовательного процесса в муниципальных  образовательных организациях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</si>
  <si>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</si>
  <si>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Организация массовых мероприятий для обучающихся и воспитанников</t>
  </si>
  <si>
    <t>0850027010</t>
  </si>
  <si>
    <t>Социальные выплаты гражданам, кроме публичных нормативных социальных выплат</t>
  </si>
  <si>
    <t>Организационно- массовая работа с молодежью</t>
  </si>
  <si>
    <t>Муниципальная программа "Управление финансами Сямженского муниципального района Вологодской области на 2016-2020 годы"</t>
  </si>
  <si>
    <t>1400000000</t>
  </si>
  <si>
    <t>1400000190</t>
  </si>
  <si>
    <t>1400072210</t>
  </si>
  <si>
    <t>Выполнение работ по содержанию  автомобильных дорог  и искусственных сооружений</t>
  </si>
  <si>
    <t>Сохранение и развитие сети 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</si>
  <si>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>Субсидии автономным учреждениям</t>
  </si>
  <si>
    <t>620</t>
  </si>
  <si>
    <t xml:space="preserve">Субсидии  автономным  учреждениям  </t>
  </si>
  <si>
    <t>Мероприятия по оснащению объектов спортивной инфраструктуры спортивно-технологическим оборудованием</t>
  </si>
  <si>
    <t>Осуществление отдельных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</si>
  <si>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Мероприятия по содействию участия субъектов малого и среднего предпринимательства в выставках и ярмарках</t>
  </si>
  <si>
    <t>Мероприятия по внедрению и (или) эксплуатации аппаратно-программного комплекса "Безопасный город"</t>
  </si>
  <si>
    <t xml:space="preserve"> Уплата налогов , сборов и иных платежей</t>
  </si>
  <si>
    <t>Уплата налогов , сборов и иных платежей</t>
  </si>
  <si>
    <t>1210083010</t>
  </si>
  <si>
    <t>Коммунальное хозяйство</t>
  </si>
  <si>
    <t>1270000000</t>
  </si>
  <si>
    <t>12700L0270</t>
  </si>
  <si>
    <t>Дополнительное образование</t>
  </si>
  <si>
    <t>Ремонт и содержание  источников нецентрализованного водоснабжения общего пользования в сельских населенных пунктах</t>
  </si>
  <si>
    <t>Другие вопросы в области социальной политики</t>
  </si>
  <si>
    <t>Подпрограмма "Социальная поддержка детей-сирот и детей оставшихся без попечения родителей"</t>
  </si>
  <si>
    <t>Другие вопросы в области национальной экономики</t>
  </si>
  <si>
    <t>12</t>
  </si>
  <si>
    <t>Мероприятия по созданию условий для развития мобильной торговли в малонаселенных и труднодоступных населенных пунктах</t>
  </si>
  <si>
    <t>Мероприятия в сфере управления и распоряжения муниципальным имуществом</t>
  </si>
  <si>
    <t>7700020500</t>
  </si>
  <si>
    <t>Расходы на обеспечение функций муниципальных органов</t>
  </si>
  <si>
    <t>Обеспечение деятельности органов муниципальной власти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</si>
  <si>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</si>
  <si>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</si>
  <si>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Благоустройство</t>
  </si>
  <si>
    <t>1500000000</t>
  </si>
  <si>
    <t>Мероприятия по благоустройству общественных территорий</t>
  </si>
  <si>
    <t>150F200000</t>
  </si>
  <si>
    <t>Обеспечение деятельности МКУ "Центр бюджетного учета и отчетности Сямженского муниципального района"</t>
  </si>
  <si>
    <t>1400000590</t>
  </si>
  <si>
    <t>110</t>
  </si>
  <si>
    <t xml:space="preserve">Субсидии  бюджетным учреждениям </t>
  </si>
  <si>
    <t>1600000000</t>
  </si>
  <si>
    <t>7300072240</t>
  </si>
  <si>
    <t>Мероприятия, направленные на  реализацию расходных обязательств в части обеспечения выплаты заработной платы работникам муниципальных учреждений</t>
  </si>
  <si>
    <t>Муниципальная программа "Устойчивое развитие сельских территорий Сямженского  района Вологодской области на 2014-2017 годы и на период до 2021 года"</t>
  </si>
  <si>
    <t>Муниципальная программа "Обеспечение законности, правопорядка и общественной безопасности в Сямженском муниципальном районе на  2017-2022 годы"</t>
  </si>
  <si>
    <t>Муниципальная программа "Комплексное развитие сельских территорий Сямженского  района  на 2020-2022 годы"</t>
  </si>
  <si>
    <t>1700000000</t>
  </si>
  <si>
    <t>1700100000</t>
  </si>
  <si>
    <t>Мероприятия по переселению граждан из аварийного жилищного фонда с учетом необходимости развития малоэтажного жилищного строительства</t>
  </si>
  <si>
    <t>170F367484</t>
  </si>
  <si>
    <t>Основное мероприятие: "Реализация регионального проекта "Обеспечение устойчивого сокращения непригодного для проживания жилищного фонда"</t>
  </si>
  <si>
    <t>Расходы на выплату персоналу государственных (муниципальных) органов</t>
  </si>
  <si>
    <t>Уплата налогов, сборов и иных платежей</t>
  </si>
  <si>
    <t>Иные закупки товаров, работ и услуг для государственных (муниципальных) нужд</t>
  </si>
  <si>
    <t>Мероприятия, связанные с общегосударственным управлением (непрограммные расходы)</t>
  </si>
  <si>
    <t>Муниципальная программа "Комплексное развитие сельских территорий Сямженского  муниципального округа на 2020-2022 гг. и на период до 2025 года"</t>
  </si>
  <si>
    <t>Осуществление отдельных государственных полномочий в соответствии с законом области от 25 декабря 2013 года №3248-ОЗ "О наделении органов местного самоуправления отдельными государственными полномочиями по предупреждению и ликвидации болезней животных, защите населения от болезней, общих для человека и животных"</t>
  </si>
  <si>
    <t>Подпрограмма "Сохранение и развитие культурного потенциала в Сямженском муниципальном округе на 2023-2027 годы"</t>
  </si>
  <si>
    <t>Основное мероприятие: "Проведение экологических мероприятий в области образования, культуры и просвещения населения"</t>
  </si>
  <si>
    <t>Основное мероприятие: "Организация предоставления дошкольного, начального общего, основного общего, среднего общего образования в муниципальных образовательных организациях, а также дополнительного образования в общеобразовательных организациях"</t>
  </si>
  <si>
    <t>Основное мероприятие: "Обеспечение предоставления мер социальной поддержки отдельным категориям граждан в целях реализации права  на образование</t>
  </si>
  <si>
    <t>Основное мероприятие: "Организация летнего отдыха детей"</t>
  </si>
  <si>
    <t>Основное мероприятие: "Мероприятия по обеспечению деятельности Управления образования"</t>
  </si>
  <si>
    <t>Основное мероприятие: "Формирование комплексной системы выявления, развития и поддержки одаренных детей и молодых талантов"</t>
  </si>
  <si>
    <t>Основное мероприятие: "Создание условий для функционирования и обеспечения системы персонифицированного финансирования дополнительного образования детей"</t>
  </si>
  <si>
    <t>Основное мероприятие: "Доплата к стипендии студентам очной формы обучения"</t>
  </si>
  <si>
    <t>Основное мероприятие: "Обеспечение бюджетного процесса в части формирования и исполнения бюджета Сямженского муниципального округа в соответствии с бюджетным законодательством"</t>
  </si>
  <si>
    <t>Основное мероприятие: "Обеспечение деятельности Управления финансов"</t>
  </si>
  <si>
    <t>Основное мероприятие: "Обеспечение предоставления гражданам ежемесячной денежной компенсации расходов на оплату жилого помещения и (или) коммунальных услуг"</t>
  </si>
  <si>
    <t>Основное мероприятие: "Проведение надзорных мероприятий в рамках исполнения переданных государственных полномочий в области охраны окружающей среды"</t>
  </si>
  <si>
    <t>Основное мероприятие: "Обеспечение деятельности муниципальных архивов"</t>
  </si>
  <si>
    <t>Основное мероприятие: "Обеспечение деятельности администрации округа"</t>
  </si>
  <si>
    <t>Основное мероприятие: "Обеспечение деятельности территориальных отделов "</t>
  </si>
  <si>
    <t>Основное мероприятие: "Проведение мероприятий, направленных на предупреждение экстремизма и терроризма"</t>
  </si>
  <si>
    <t>Основное мероприятие: "Обеспечение охраны общественного порядка с участием народных дружин"</t>
  </si>
  <si>
    <t>Основное мероприятие: "Развитие и обеспечение эксплуатации АПК "Безопасный город"</t>
  </si>
  <si>
    <t>Основное мероприятие: "Развитие системы подготовки кадров"</t>
  </si>
  <si>
    <t>Основное мероприятие: "Совершенствование предоставления муниципальных услуг"</t>
  </si>
  <si>
    <t>Основное мероприятие: "Ремонт и капитальный ремонт автомобильных дорог  местного значения  и искусственных сооружений"</t>
  </si>
  <si>
    <t>Основное мероприятие: " Содержание автомобильных дорог местного значения  и искусственных сооружений"</t>
  </si>
  <si>
    <t>Основное мероприятие: "Организация сбора и вывоза твердых коммунальных отходов"</t>
  </si>
  <si>
    <t>Основное мероприятие: "Реализация регионального проекта "Формирование комфортной городской среды" в части благоустройства дворовых и общественных территорий муниципальных образований области"</t>
  </si>
  <si>
    <t>Основное мероприятие: "Благоустройство сельских территорий Сямженского муниципального округа"</t>
  </si>
  <si>
    <t>Основное мероприятие: "Укрепление материально-технической базы организаций коммунального хозяйства"</t>
  </si>
  <si>
    <t>Основное мероприятие: "Осуществление отдельных государственных полномочий по предупреждению и ликвидации болезней животных, защите населения от болезней, общих для человека и животных"</t>
  </si>
  <si>
    <t>Основное мероприятие: "Организация библиотечно-информационного обслуживания населения"</t>
  </si>
  <si>
    <t>Основное мероприятие: "Организационно-массовая работа с молодежью"</t>
  </si>
  <si>
    <t>Основное мероприятие: "Отлов и содержание животных без владельцев"</t>
  </si>
  <si>
    <t>Основное мероприятие: "Акарицидная обработка территорий от клеща"</t>
  </si>
  <si>
    <t>Основное мероприятие: "Дополнительное пенсионное обеспечение"</t>
  </si>
  <si>
    <t>Основное мероприятие: "Реализации регионального проекта "Финансовая поддержка семей при рождении детей"</t>
  </si>
  <si>
    <t>Основное мероприятие: "Создание качественных условий содержания и воспитания детей-сирот и детей, оставшихся без попечения родителей"</t>
  </si>
  <si>
    <t>Основное мероприятие: "Мероприятия, направленные на обеспечение доступа к спортивным объектам"</t>
  </si>
  <si>
    <t>Основное мероприятие: "Ликвидация несанкционированных свалок"</t>
  </si>
  <si>
    <t>Основное мероприятие: "Оказание содействия в обеспечении сельского населения доступным и комфортным жильем"</t>
  </si>
  <si>
    <t>Основное мероприятие: "Реализация профилактических и пропагандистских мер, направленных на культурное, спортивное, нравственное, патриотическое воспитание и правовое просвещение граждан"</t>
  </si>
  <si>
    <t>2210300000</t>
  </si>
  <si>
    <t>2210341310</t>
  </si>
  <si>
    <t>Основное мероприятие: "Ремонт и капитальный ремонт автомобильных дорог и искусственных сооружений "</t>
  </si>
  <si>
    <t>2220200000</t>
  </si>
  <si>
    <t>22202S1360</t>
  </si>
  <si>
    <t>1700800000</t>
  </si>
  <si>
    <t>1700821240</t>
  </si>
  <si>
    <t>1701100000</t>
  </si>
  <si>
    <t>1701122550</t>
  </si>
  <si>
    <t>Обеспечение жильем граждан, проживающих на сельских территориях</t>
  </si>
  <si>
    <t>Основное мероприятие: "Создание и развитие социальной, инженерной и транспортной инфраструктур на сельских территориях"</t>
  </si>
  <si>
    <t>17002S3040</t>
  </si>
  <si>
    <t>Основное мероприятие: "Реконструкция, ремонт и капитальный ремонт систем водоотведения населенных пунктов"</t>
  </si>
  <si>
    <t>1701000000</t>
  </si>
  <si>
    <t>17010S1090</t>
  </si>
  <si>
    <t>Основное мероприятие: "Уличное освещение"</t>
  </si>
  <si>
    <t>Освещение улиц в темное время суток</t>
  </si>
  <si>
    <t>Основное мероприятие: "Обеспечение профилактики  правонарушений, в том числе повторных, совершаемых несовершеннолетними"</t>
  </si>
  <si>
    <t>Основное мероприятие: "Предупреждение опасного поведения участников дорожного движения путем организации и проведения профилактических мероприятий и их информационно-пропагандическое сопровождение"</t>
  </si>
  <si>
    <t>Мероприятия по предупреждению опасного поведения участников дорожного движения путем организации и проведения профилактических мероприятий и их информационно-пропагандическому сопровождению</t>
  </si>
  <si>
    <t>Основное мероприятие: "Реализация отдельных государственных полномочий в сфере административных отношений"</t>
  </si>
  <si>
    <t>2110700000</t>
  </si>
  <si>
    <t>2110772311</t>
  </si>
  <si>
    <t>Основное мероприятие: "Мероприятия по предупреждению и смягчению последствий чрезвычайных ситуаций и стихийных бедствий природного и техногенного характера"</t>
  </si>
  <si>
    <t>2110600000</t>
  </si>
  <si>
    <t>2110621010</t>
  </si>
  <si>
    <t>Основное мероприятие: "Совершенствование имеющихся и внедрение новых технологий и методов профилактической работы с несовершеннолетними, включая повышение эффективности межведомственного взаимодействия"</t>
  </si>
  <si>
    <t>Проведение военно-патриотических сборов "Неделя в армии" для подростков с девиантным поведением</t>
  </si>
  <si>
    <t>2120222080</t>
  </si>
  <si>
    <t>1910283030</t>
  </si>
  <si>
    <t>1910383010</t>
  </si>
  <si>
    <t>Основное мероприятие: "Обеспечение публичных нормативных обязательств Сямженского муниципального округа"</t>
  </si>
  <si>
    <t>Подпрограмма "Предоставление финансовой и имущественной поддержки социально ориентированным некоммерческим организациям"</t>
  </si>
  <si>
    <t>Основное мероприятие: "Поддержка деятельности СОНКО, осуществляющих деятельность на территории Сямженского муниципального округа"</t>
  </si>
  <si>
    <t>2400400000</t>
  </si>
  <si>
    <t>2400400190</t>
  </si>
  <si>
    <t>2400470030</t>
  </si>
  <si>
    <t>Основное мероприятие: "Содействие участию субъектов МСП (в том числе социальных предпринимателей) в выставках, ярмарках</t>
  </si>
  <si>
    <t>0500300000</t>
  </si>
  <si>
    <t>0500320450</t>
  </si>
  <si>
    <t>0500400000</t>
  </si>
  <si>
    <t>0500600000</t>
  </si>
  <si>
    <t>05004S1250</t>
  </si>
  <si>
    <t>Основное мероприятие: "Мероприятия по организации транспортного облуживания населения на муниципальных маршрутах"</t>
  </si>
  <si>
    <t>05006S1370</t>
  </si>
  <si>
    <t>Муниципальная программа "Развитие образования Сямженского муниципального округа Вологодской области на 2023-2027 годы"</t>
  </si>
  <si>
    <t>Расходы на выплаты персоналу казенных учреждений</t>
  </si>
  <si>
    <t>Основное мероприятие: "Обеспечение деятельности музеев"</t>
  </si>
  <si>
    <t>Основное мероприятие: "Обеспечение деятельности учреждений культурно-досугового типа, подготовка сельских территорий к проведению праздников"</t>
  </si>
  <si>
    <t>Подготовка сельских территорий к проведению праздников</t>
  </si>
  <si>
    <t>Основное мероприятие: "Реализация регионального проекта "Культурная среда"</t>
  </si>
  <si>
    <t>Строительство (реконструкция) и (или) капитальный ремонт культурно-досуговых учреждений в сельской местности</t>
  </si>
  <si>
    <t>2320400000</t>
  </si>
  <si>
    <t>2320351590</t>
  </si>
  <si>
    <t>Основное мероприятие: "Мероприятия в сфере туризма"</t>
  </si>
  <si>
    <t>Основное мероприятие: "Капитальный ремонт здания детского сада по адресу: с. Сямжа ул. Кольцевая д. 1"</t>
  </si>
  <si>
    <t>2010500000</t>
  </si>
  <si>
    <t>20105S1940</t>
  </si>
  <si>
    <t>Основное мероприятие: "Предоставление общедоступного дополнительного образования для детей"</t>
  </si>
  <si>
    <t>2010400000</t>
  </si>
  <si>
    <t>2010404230</t>
  </si>
  <si>
    <t>2010470030</t>
  </si>
  <si>
    <t>Основное мероприятие: "Предоставление ежемесячного денежного вознаграждение за классное руководство педагогическим работникам муниципальных образовательных организаций, реализующих программы начального общего, основного общего и среднего общего образования, в том числе адаптивные основные общеобразовательные программы"</t>
  </si>
  <si>
    <t>20107S1490</t>
  </si>
  <si>
    <t>Подпрограмма "Обеспечение условий для реализации программы, прочие мероприятия в области образования"</t>
  </si>
  <si>
    <t>2020304210</t>
  </si>
  <si>
    <t>2020600000</t>
  </si>
  <si>
    <t>2020600190</t>
  </si>
  <si>
    <t>2020304350</t>
  </si>
  <si>
    <t>Основное мероприятие: "Сохранение и укрепление материально-технической базы МАУ СМР "ДОЦ "Солнечный"</t>
  </si>
  <si>
    <t>20204S1030</t>
  </si>
  <si>
    <t>2020127010</t>
  </si>
  <si>
    <t>2020504350</t>
  </si>
  <si>
    <t>Основное мероприятие: "Обеспечение предоставления органами местного самоуправления округа мер социальной поддержки отдельным категориям граждан в целях реализации права  на образование"</t>
  </si>
  <si>
    <t>2020272020</t>
  </si>
  <si>
    <t>Подпрограмма "Привлечение молодых специалистов для работы в муниципальных образовательных организациях Сямженского муниципального округа"</t>
  </si>
  <si>
    <t>9700051180</t>
  </si>
  <si>
    <t>Основное мероприятие: "Предоставление общедоступного дополнительного образования детей "</t>
  </si>
  <si>
    <t>20104S1960</t>
  </si>
  <si>
    <t>Основное мероприятие: Приобретение услуг распределительно-логистического центра"</t>
  </si>
  <si>
    <t>Приобретение услуг распределительно-логистического центра</t>
  </si>
  <si>
    <t>20207S1460</t>
  </si>
  <si>
    <t>2020700000</t>
  </si>
  <si>
    <t>Подпрограмма "Физическая культура и массовый спорт в Сямженском муниципальном округе на 2023-2027 годы"</t>
  </si>
  <si>
    <t>Основное мероприятие: "Обеспечение организации и проведения физкультурных мероприятий и массовых спортивных мероприятий"</t>
  </si>
  <si>
    <t>2610100000</t>
  </si>
  <si>
    <t>2610104800</t>
  </si>
  <si>
    <t>2610170030</t>
  </si>
  <si>
    <t>26101S1760</t>
  </si>
  <si>
    <t>2610400000</t>
  </si>
  <si>
    <t>2610000000</t>
  </si>
  <si>
    <t>Основное мероприятие: "Обеспечение организации и проведения мероприятий по реализации Всероссийского физкультурно-спортивного коиплекса "Готов к труду и обороне" (ГТО)"</t>
  </si>
  <si>
    <t>2010700000</t>
  </si>
  <si>
    <t>Основное мероприятие: "Обеспечение питанием обучающихся с ограниченными возможностями здоровья, не проживающих в организациях, осуществляющих образовательную деятельность по адаптивным основным общеобразовательным программам"</t>
  </si>
  <si>
    <t>2020400000</t>
  </si>
  <si>
    <t>Подпрограмма "Система подготовки спортивного резерва в Сямженском муниципальном округе на 2023-2027 годы"</t>
  </si>
  <si>
    <t>Основное мероприятие: "Формирование спортивных команд округа и обеспечение их участия в спортивных мероприятиях областного уровня"</t>
  </si>
  <si>
    <t>817</t>
  </si>
  <si>
    <t>2620200000</t>
  </si>
  <si>
    <t>2620000000</t>
  </si>
  <si>
    <t>Организация и проведение спортивных мероприятий</t>
  </si>
  <si>
    <t>2620220600</t>
  </si>
  <si>
    <t>Основное мероприятие: "Обеспечение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организациях"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</si>
  <si>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</si>
  <si>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Основное мероприятие: "Организация бесплатного горячего питания обучающихся, получающих начальное общее образование в муниципальных образовательных учреждениях"</t>
  </si>
  <si>
    <t>1830300000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</si>
  <si>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</t>
  </si>
  <si>
    <t>Капитальный ремонт здания детского сада по адресу: с. Сямжа ул. Кольцевая д. 1</t>
  </si>
  <si>
    <t>Основное мероприятие: "Предоставление мер социальной поддержки отдельным категориям граждан за счет средств бюджета муниципального округа"</t>
  </si>
  <si>
    <t>1910483030</t>
  </si>
  <si>
    <t>1910400000</t>
  </si>
  <si>
    <t>201ЕВ51790</t>
  </si>
  <si>
    <t>201ЕВ00000</t>
  </si>
  <si>
    <t>1700500000</t>
  </si>
  <si>
    <t>1700521240</t>
  </si>
  <si>
    <t>Мероприятия по техническому оснащению муниципальных музеев</t>
  </si>
  <si>
    <t>232А155900</t>
  </si>
  <si>
    <t>26104S3242</t>
  </si>
  <si>
    <t>2210241210</t>
  </si>
  <si>
    <t>1830311400</t>
  </si>
  <si>
    <t>Основное мероприятие: "Обработка земельных участков химическими или механическими способами для предотвращения дальнейшего распространения растения борщевик Сосновского на территории  Сямженского муниципального округа"</t>
  </si>
  <si>
    <t>Мероприятия по предотвращению распостранения сорного растения борщевик Сосновского за счет бюджета округа</t>
  </si>
  <si>
    <t>Приобретение специализированного автотранспорта для развития мобильной торговли в малонаселенных и труднодоступных населенных пунктах</t>
  </si>
  <si>
    <t>2120222081</t>
  </si>
  <si>
    <t>Мероприятия по реализации проекта "Народный бюджет"</t>
  </si>
  <si>
    <t>Основное мероприятие: "Реализация мероприятий в рамках проекта "Народный бюджет"</t>
  </si>
  <si>
    <t>1810200000</t>
  </si>
  <si>
    <t>18102S2270</t>
  </si>
  <si>
    <t>17003S2270</t>
  </si>
  <si>
    <t>17011S2270</t>
  </si>
  <si>
    <t>17002S2270</t>
  </si>
  <si>
    <t>Связь и информатика</t>
  </si>
  <si>
    <t>1701200000</t>
  </si>
  <si>
    <t>Основное мероприятие: "Обеспечение услугами связи сельских территорий"</t>
  </si>
  <si>
    <t>17012S2270</t>
  </si>
  <si>
    <t>26101S2270</t>
  </si>
  <si>
    <t>23203S2270</t>
  </si>
  <si>
    <t>Основное мероприятие: "Организация работ по ликвидации (разборка, демонтаж) объектов недвижимости"</t>
  </si>
  <si>
    <t>1700400000</t>
  </si>
  <si>
    <t>17004S2270</t>
  </si>
  <si>
    <t>Основное мероприятие: "Подготовка объектов теплоэнергетики к работе в осенне-зимний период"</t>
  </si>
  <si>
    <t>Проведение мероприятий с несовершеннолетними состоящих на различных видах учета</t>
  </si>
  <si>
    <t>Основное мероприятие: "Строительство, ремонт и обустройство источников нецентрализованного водоснабжения"</t>
  </si>
  <si>
    <t>Стрительство  источников нецентрализованного водоснабжения общего пользования в сельских населенных пунктах</t>
  </si>
  <si>
    <t>1810122040</t>
  </si>
  <si>
    <t>Основное мероприятие: "Мероприятия по созданию условий для развития мобильной торговли в малонаселенных и труднодоступных населенных пунктах"</t>
  </si>
  <si>
    <t>Мероприятия по подготовке объектов теплоэнергетики к работе в осенне-зимний период</t>
  </si>
  <si>
    <t>17003S3150</t>
  </si>
  <si>
    <t>05004S1050</t>
  </si>
  <si>
    <t>Сямженского муниципального округа</t>
  </si>
  <si>
    <t>Вологодской области</t>
  </si>
  <si>
    <t>Основное мероприятие: "Обеспечение  персонифицированного финансирования дополнительного образования детей"</t>
  </si>
  <si>
    <t>2010904230</t>
  </si>
  <si>
    <t>22103S1350</t>
  </si>
  <si>
    <t>Обеспечение  персонифицированного финансирования дополнительного образования детей</t>
  </si>
  <si>
    <t>Субсидии бюджетным учреждениям</t>
  </si>
  <si>
    <r>
      <t xml:space="preserve">                                                                                                                             Приложение № 5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к решению Представительного Собрания </t>
    </r>
  </si>
  <si>
    <t>Основное мероприятие: "Погашение кредиторской задолженности за топливно-энергетические ресурсы (газ, электричество, дрова и пр.)</t>
  </si>
  <si>
    <t>Погашение кредиторской задолженности за топливно-энергетические ресурсы (газ, электричество, дрова и пр.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</si>
  <si>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</si>
  <si>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1700921250</t>
  </si>
  <si>
    <t>1700900000</t>
  </si>
  <si>
    <t>Основное мероприятие: "Обеспечение предоставления органами местного самоуправления округа мер социальной поддержки в виде предоставления единовременной денежной выплаты лицам в добровольном порядке заключившим контракт о прохождении военной службы в Вооруженных силах Российской Федерации"</t>
  </si>
  <si>
    <t>1910683040</t>
  </si>
  <si>
    <t>1910600000</t>
  </si>
  <si>
    <t>813</t>
  </si>
  <si>
    <t>2020655490</t>
  </si>
  <si>
    <t>1600155490</t>
  </si>
  <si>
    <t>2400155490</t>
  </si>
  <si>
    <t>Приобретение подвижного пассажирского транспорта общего пользования (автобусов) для осуществления перевозок пассажиров и багажа на муниципальных маршрутах регулярных перевозок</t>
  </si>
  <si>
    <t>0500697330</t>
  </si>
  <si>
    <t>050067330</t>
  </si>
  <si>
    <t>Исполнение  расходов бюджета округа за 2023 год в ведомственной структуре расходов бюджета   по главным распорядителям бюджетных средств, разделам, подразделам и (или)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</t>
  </si>
  <si>
    <t>Исполнено, тыс. руб.</t>
  </si>
  <si>
    <t>% исполнения</t>
  </si>
  <si>
    <t>Утверждено, тыс. руб.</t>
  </si>
  <si>
    <t>от 28.05.2024 № 229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</si>
</sst>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%"/>
    <numFmt numFmtId="176" formatCode="0.0000"/>
    <numFmt numFmtId="177" formatCode="0.00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2"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03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7" fillId="34" borderId="10" xfId="0" applyNumberFormat="1" applyFont="1" applyFill="1" applyBorder="1" applyAlignment="1" applyProtection="1">
      <alignment vertical="top" wrapText="1"/>
      <protection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0" fontId="8" fillId="34" borderId="10" xfId="0" applyNumberFormat="1" applyFont="1" applyFill="1" applyBorder="1" applyAlignment="1" applyProtection="1">
      <alignment vertical="top" wrapText="1"/>
      <protection/>
    </xf>
    <xf numFmtId="174" fontId="3" fillId="0" borderId="10" xfId="0" applyNumberFormat="1" applyFont="1" applyFill="1" applyBorder="1" applyAlignment="1" applyProtection="1">
      <alignment horizontal="right" inden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indent="2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Fill="1" applyBorder="1" applyAlignment="1" applyProtection="1">
      <alignment horizontal="center"/>
      <protection/>
    </xf>
    <xf numFmtId="174" fontId="3" fillId="34" borderId="10" xfId="0" applyNumberFormat="1" applyFont="1" applyFill="1" applyBorder="1" applyAlignment="1" applyProtection="1">
      <alignment horizontal="right" indent="1"/>
      <protection/>
    </xf>
    <xf numFmtId="174" fontId="1" fillId="34" borderId="10" xfId="0" applyNumberFormat="1" applyFont="1" applyFill="1" applyBorder="1" applyAlignment="1" applyProtection="1">
      <alignment horizontal="right" indent="1"/>
      <protection/>
    </xf>
    <xf numFmtId="49" fontId="8" fillId="34" borderId="10" xfId="0" applyNumberFormat="1" applyFont="1" applyFill="1" applyBorder="1" applyAlignment="1" applyProtection="1">
      <alignment horizontal="center" vertical="center"/>
      <protection/>
    </xf>
    <xf numFmtId="0" fontId="9" fillId="34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0" fontId="14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wrapText="1"/>
    </xf>
    <xf numFmtId="0" fontId="11" fillId="0" borderId="10" xfId="0" applyNumberFormat="1" applyFont="1" applyFill="1" applyBorder="1" applyAlignment="1" applyProtection="1">
      <alignment horizontal="justify" vertical="top" wrapText="1"/>
      <protection/>
    </xf>
    <xf numFmtId="0" fontId="3" fillId="0" borderId="10" xfId="0" applyNumberFormat="1" applyFont="1" applyFill="1" applyBorder="1" applyAlignment="1" applyProtection="1">
      <alignment horizontal="right" indent="1"/>
      <protection/>
    </xf>
    <xf numFmtId="0" fontId="12" fillId="0" borderId="10" xfId="0" applyFont="1" applyFill="1" applyBorder="1" applyAlignment="1">
      <alignment vertical="justify" wrapText="1"/>
    </xf>
    <xf numFmtId="0" fontId="11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4" fillId="0" borderId="10" xfId="0" applyFont="1" applyFill="1" applyBorder="1" applyAlignment="1">
      <alignment vertical="top"/>
    </xf>
    <xf numFmtId="0" fontId="14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174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right"/>
      <protection/>
    </xf>
    <xf numFmtId="0" fontId="13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left" vertical="top"/>
    </xf>
    <xf numFmtId="0" fontId="12" fillId="0" borderId="10" xfId="0" applyFont="1" applyFill="1" applyBorder="1" applyAlignment="1">
      <alignment vertical="top" wrapText="1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174" fontId="1" fillId="0" borderId="10" xfId="0" applyNumberFormat="1" applyFont="1" applyFill="1" applyBorder="1" applyAlignment="1" applyProtection="1">
      <alignment horizontal="right" indent="1"/>
      <protection/>
    </xf>
    <xf numFmtId="0" fontId="12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174" fontId="3" fillId="0" borderId="10" xfId="0" applyNumberFormat="1" applyFont="1" applyFill="1" applyBorder="1" applyAlignment="1" applyProtection="1">
      <alignment horizontal="right"/>
      <protection/>
    </xf>
    <xf numFmtId="0" fontId="14" fillId="0" borderId="11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vertical="top" wrapText="1"/>
    </xf>
    <xf numFmtId="0" fontId="7" fillId="0" borderId="1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vertical="top"/>
      <protection/>
    </xf>
    <xf numFmtId="0" fontId="14" fillId="0" borderId="10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vertical="center" wrapText="1"/>
    </xf>
    <xf numFmtId="0" fontId="13" fillId="0" borderId="10" xfId="0" applyNumberFormat="1" applyFont="1" applyFill="1" applyBorder="1" applyAlignment="1" applyProtection="1">
      <alignment horizontal="left" wrapText="1"/>
      <protection/>
    </xf>
    <xf numFmtId="0" fontId="14" fillId="0" borderId="10" xfId="0" applyNumberFormat="1" applyFont="1" applyFill="1" applyBorder="1" applyAlignment="1" applyProtection="1">
      <alignment horizontal="left" wrapText="1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0" fontId="11" fillId="0" borderId="10" xfId="53" applyNumberFormat="1" applyFont="1" applyFill="1" applyBorder="1" applyAlignment="1" applyProtection="1">
      <alignment horizontal="left" wrapText="1"/>
      <protection hidden="1"/>
    </xf>
    <xf numFmtId="0" fontId="7" fillId="0" borderId="10" xfId="53" applyNumberFormat="1" applyFont="1" applyFill="1" applyBorder="1" applyAlignment="1" applyProtection="1">
      <alignment horizontal="left" wrapText="1"/>
      <protection hidden="1"/>
    </xf>
    <xf numFmtId="0" fontId="8" fillId="0" borderId="10" xfId="53" applyNumberFormat="1" applyFont="1" applyFill="1" applyBorder="1" applyAlignment="1" applyProtection="1">
      <alignment horizontal="left" wrapText="1"/>
      <protection hidden="1"/>
    </xf>
    <xf numFmtId="0" fontId="14" fillId="0" borderId="10" xfId="0" applyFont="1" applyFill="1" applyBorder="1" applyAlignment="1">
      <alignment horizontal="left" vertical="center" wrapText="1"/>
    </xf>
    <xf numFmtId="174" fontId="8" fillId="0" borderId="10" xfId="0" applyNumberFormat="1" applyFont="1" applyFill="1" applyBorder="1" applyAlignment="1" applyProtection="1">
      <alignment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174" fontId="3" fillId="35" borderId="10" xfId="0" applyNumberFormat="1" applyFont="1" applyFill="1" applyBorder="1" applyAlignment="1" applyProtection="1">
      <alignment horizontal="right" indent="1"/>
      <protection/>
    </xf>
    <xf numFmtId="49" fontId="7" fillId="35" borderId="10" xfId="0" applyNumberFormat="1" applyFont="1" applyFill="1" applyBorder="1" applyAlignment="1" applyProtection="1">
      <alignment horizontal="center" vertical="center"/>
      <protection/>
    </xf>
    <xf numFmtId="0" fontId="7" fillId="35" borderId="10" xfId="0" applyNumberFormat="1" applyFont="1" applyFill="1" applyBorder="1" applyAlignment="1" applyProtection="1">
      <alignment vertical="top" wrapText="1"/>
      <protection/>
    </xf>
    <xf numFmtId="0" fontId="7" fillId="35" borderId="10" xfId="0" applyNumberFormat="1" applyFont="1" applyFill="1" applyBorder="1" applyAlignment="1" applyProtection="1">
      <alignment horizontal="center" vertical="center"/>
      <protection/>
    </xf>
    <xf numFmtId="0" fontId="11" fillId="35" borderId="10" xfId="0" applyNumberFormat="1" applyFont="1" applyFill="1" applyBorder="1" applyAlignment="1" applyProtection="1">
      <alignment vertical="top" wrapText="1"/>
      <protection/>
    </xf>
    <xf numFmtId="0" fontId="11" fillId="35" borderId="10" xfId="53" applyNumberFormat="1" applyFont="1" applyFill="1" applyBorder="1" applyAlignment="1" applyProtection="1">
      <alignment horizontal="left" wrapText="1"/>
      <protection hidden="1"/>
    </xf>
    <xf numFmtId="49" fontId="10" fillId="35" borderId="10" xfId="0" applyNumberFormat="1" applyFont="1" applyFill="1" applyBorder="1" applyAlignment="1" applyProtection="1">
      <alignment horizontal="center" vertical="center"/>
      <protection/>
    </xf>
    <xf numFmtId="0" fontId="3" fillId="35" borderId="10" xfId="0" applyNumberFormat="1" applyFont="1" applyFill="1" applyBorder="1" applyAlignment="1" applyProtection="1">
      <alignment horizontal="right" indent="1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0" fontId="7" fillId="34" borderId="11" xfId="0" applyNumberFormat="1" applyFont="1" applyFill="1" applyBorder="1" applyAlignment="1" applyProtection="1">
      <alignment vertical="top" wrapText="1"/>
      <protection/>
    </xf>
    <xf numFmtId="174" fontId="3" fillId="0" borderId="10" xfId="0" applyNumberFormat="1" applyFont="1" applyFill="1" applyBorder="1" applyAlignment="1" applyProtection="1">
      <alignment horizontal="center"/>
      <protection/>
    </xf>
    <xf numFmtId="174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35" borderId="0" xfId="0" applyNumberFormat="1" applyFont="1" applyFill="1" applyBorder="1" applyAlignment="1" applyProtection="1">
      <alignment vertical="top"/>
      <protection/>
    </xf>
    <xf numFmtId="0" fontId="0" fillId="35" borderId="0" xfId="0" applyNumberFormat="1" applyFill="1" applyBorder="1" applyAlignment="1" applyProtection="1">
      <alignment vertical="top"/>
      <protection/>
    </xf>
    <xf numFmtId="0" fontId="51" fillId="35" borderId="0" xfId="0" applyNumberFormat="1" applyFont="1" applyFill="1" applyBorder="1" applyAlignment="1" applyProtection="1">
      <alignment vertical="top"/>
      <protection/>
    </xf>
    <xf numFmtId="0" fontId="0" fillId="35" borderId="0" xfId="0" applyNumberFormat="1" applyFont="1" applyFill="1" applyBorder="1" applyAlignment="1" applyProtection="1">
      <alignment horizontal="center" vertical="top"/>
      <protection/>
    </xf>
    <xf numFmtId="49" fontId="0" fillId="35" borderId="0" xfId="0" applyNumberFormat="1" applyFill="1" applyBorder="1" applyAlignment="1" applyProtection="1">
      <alignment vertical="top"/>
      <protection/>
    </xf>
    <xf numFmtId="49" fontId="0" fillId="35" borderId="0" xfId="0" applyNumberFormat="1" applyFill="1" applyBorder="1" applyAlignment="1" applyProtection="1">
      <alignment horizontal="right" vertical="top"/>
      <protection/>
    </xf>
    <xf numFmtId="174" fontId="0" fillId="35" borderId="0" xfId="0" applyNumberFormat="1" applyFont="1" applyFill="1" applyBorder="1" applyAlignment="1" applyProtection="1">
      <alignment vertical="top"/>
      <protection/>
    </xf>
    <xf numFmtId="0" fontId="3" fillId="35" borderId="10" xfId="0" applyNumberFormat="1" applyFont="1" applyFill="1" applyBorder="1" applyAlignment="1" applyProtection="1">
      <alignment horizontal="right"/>
      <protection/>
    </xf>
    <xf numFmtId="174" fontId="1" fillId="35" borderId="10" xfId="0" applyNumberFormat="1" applyFont="1" applyFill="1" applyBorder="1" applyAlignment="1" applyProtection="1">
      <alignment horizontal="right" indent="1"/>
      <protection/>
    </xf>
    <xf numFmtId="174" fontId="3" fillId="35" borderId="10" xfId="0" applyNumberFormat="1" applyFont="1" applyFill="1" applyBorder="1" applyAlignment="1" applyProtection="1">
      <alignment horizontal="center" vertical="center"/>
      <protection/>
    </xf>
    <xf numFmtId="174" fontId="3" fillId="35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6"/>
  <sheetViews>
    <sheetView tabSelected="1" view="pageLayout" zoomScale="75" zoomScaleNormal="60" zoomScaleSheetLayoutView="75" zoomScalePageLayoutView="75" workbookViewId="0" topLeftCell="C1">
      <selection activeCell="C5" sqref="C5:I5"/>
    </sheetView>
  </sheetViews>
  <sheetFormatPr defaultColWidth="9.140625" defaultRowHeight="12.75"/>
  <cols>
    <col min="1" max="1" width="127.57421875" style="1" customWidth="1"/>
    <col min="2" max="2" width="7.00390625" style="2" customWidth="1"/>
    <col min="3" max="3" width="5.7109375" style="2" customWidth="1"/>
    <col min="4" max="4" width="4.7109375" style="2" customWidth="1"/>
    <col min="5" max="5" width="16.57421875" style="2" customWidth="1"/>
    <col min="6" max="6" width="6.8515625" style="2" customWidth="1"/>
    <col min="7" max="7" width="18.00390625" style="2" customWidth="1"/>
    <col min="8" max="8" width="17.00390625" style="2" customWidth="1"/>
    <col min="9" max="9" width="16.28125" style="2" customWidth="1"/>
    <col min="10" max="10" width="12.8515625" style="2" customWidth="1"/>
    <col min="11" max="11" width="17.7109375" style="2" customWidth="1"/>
    <col min="12" max="12" width="14.28125" style="2" customWidth="1"/>
    <col min="13" max="13" width="13.8515625" style="2" customWidth="1"/>
    <col min="14" max="16384" width="9.140625" style="2" customWidth="1"/>
  </cols>
  <sheetData>
    <row r="1" spans="3:9" ht="12.75">
      <c r="C1" s="96" t="s">
        <v>635</v>
      </c>
      <c r="D1" s="96"/>
      <c r="E1" s="96"/>
      <c r="F1" s="96"/>
      <c r="G1" s="96"/>
      <c r="H1" s="96"/>
      <c r="I1" s="96"/>
    </row>
    <row r="2" spans="3:9" ht="19.5" customHeight="1">
      <c r="C2" s="96"/>
      <c r="D2" s="96"/>
      <c r="E2" s="96"/>
      <c r="F2" s="96"/>
      <c r="G2" s="96"/>
      <c r="H2" s="96"/>
      <c r="I2" s="96"/>
    </row>
    <row r="3" spans="3:9" ht="15.75" customHeight="1">
      <c r="C3" s="81"/>
      <c r="D3" s="81"/>
      <c r="E3" s="81"/>
      <c r="F3" s="96" t="s">
        <v>628</v>
      </c>
      <c r="G3" s="96"/>
      <c r="H3" s="96"/>
      <c r="I3" s="96"/>
    </row>
    <row r="4" spans="3:9" ht="15.75" customHeight="1">
      <c r="C4" s="81"/>
      <c r="D4" s="81"/>
      <c r="E4" s="81"/>
      <c r="F4" s="81"/>
      <c r="G4" s="96" t="s">
        <v>629</v>
      </c>
      <c r="H4" s="96"/>
      <c r="I4" s="96"/>
    </row>
    <row r="5" spans="3:9" ht="15.75" customHeight="1">
      <c r="C5" s="97" t="s">
        <v>655</v>
      </c>
      <c r="D5" s="97"/>
      <c r="E5" s="97"/>
      <c r="F5" s="97"/>
      <c r="G5" s="97"/>
      <c r="H5" s="97"/>
      <c r="I5" s="97"/>
    </row>
    <row r="6" spans="1:9" ht="24.75" customHeight="1">
      <c r="A6" s="101" t="s">
        <v>651</v>
      </c>
      <c r="B6" s="101"/>
      <c r="C6" s="101"/>
      <c r="D6" s="101"/>
      <c r="E6" s="101"/>
      <c r="F6" s="101"/>
      <c r="G6" s="101"/>
      <c r="H6" s="101"/>
      <c r="I6" s="101"/>
    </row>
    <row r="7" spans="1:9" ht="59.25" customHeight="1">
      <c r="A7" s="101"/>
      <c r="B7" s="101"/>
      <c r="C7" s="101"/>
      <c r="D7" s="101"/>
      <c r="E7" s="101"/>
      <c r="F7" s="101"/>
      <c r="G7" s="101"/>
      <c r="H7" s="101"/>
      <c r="I7" s="101"/>
    </row>
    <row r="8" spans="1:7" ht="11.25" customHeight="1">
      <c r="A8" s="5"/>
      <c r="B8" s="5"/>
      <c r="C8" s="5"/>
      <c r="D8" s="5"/>
      <c r="E8" s="5"/>
      <c r="F8" s="5"/>
      <c r="G8" s="5"/>
    </row>
    <row r="9" spans="1:9" ht="23.25" customHeight="1">
      <c r="A9" s="98" t="s">
        <v>32</v>
      </c>
      <c r="B9" s="99" t="s">
        <v>85</v>
      </c>
      <c r="C9" s="100" t="s">
        <v>86</v>
      </c>
      <c r="D9" s="100" t="s">
        <v>87</v>
      </c>
      <c r="E9" s="100" t="s">
        <v>88</v>
      </c>
      <c r="F9" s="100" t="s">
        <v>89</v>
      </c>
      <c r="G9" s="102" t="s">
        <v>654</v>
      </c>
      <c r="H9" s="102" t="s">
        <v>652</v>
      </c>
      <c r="I9" s="102" t="s">
        <v>653</v>
      </c>
    </row>
    <row r="10" spans="1:9" ht="20.25" customHeight="1">
      <c r="A10" s="98"/>
      <c r="B10" s="99"/>
      <c r="C10" s="100"/>
      <c r="D10" s="100"/>
      <c r="E10" s="100"/>
      <c r="F10" s="100"/>
      <c r="G10" s="102"/>
      <c r="H10" s="102"/>
      <c r="I10" s="102"/>
    </row>
    <row r="11" spans="1:9" ht="20.25">
      <c r="A11" s="12">
        <v>1</v>
      </c>
      <c r="B11" s="7">
        <v>2</v>
      </c>
      <c r="C11" s="7">
        <v>3</v>
      </c>
      <c r="D11" s="7">
        <v>4</v>
      </c>
      <c r="E11" s="13">
        <v>5</v>
      </c>
      <c r="F11" s="7">
        <v>6</v>
      </c>
      <c r="G11" s="14">
        <v>7</v>
      </c>
      <c r="H11" s="7">
        <v>8</v>
      </c>
      <c r="I11" s="7">
        <v>9</v>
      </c>
    </row>
    <row r="12" spans="1:9" ht="20.25">
      <c r="A12" s="24" t="s">
        <v>165</v>
      </c>
      <c r="B12" s="46">
        <v>813</v>
      </c>
      <c r="C12" s="20"/>
      <c r="D12" s="21"/>
      <c r="E12" s="20"/>
      <c r="F12" s="20"/>
      <c r="G12" s="48">
        <f>G14</f>
        <v>1061.6</v>
      </c>
      <c r="H12" s="48">
        <f>H14</f>
        <v>1056</v>
      </c>
      <c r="I12" s="48">
        <f>H12/G12*100</f>
        <v>99.47249434815375</v>
      </c>
    </row>
    <row r="13" spans="1:9" ht="20.25">
      <c r="A13" s="26" t="s">
        <v>33</v>
      </c>
      <c r="B13" s="22">
        <v>813</v>
      </c>
      <c r="C13" s="20" t="s">
        <v>34</v>
      </c>
      <c r="D13" s="21"/>
      <c r="E13" s="20"/>
      <c r="F13" s="20"/>
      <c r="G13" s="11">
        <f>G14</f>
        <v>1061.6</v>
      </c>
      <c r="H13" s="11">
        <f>H14</f>
        <v>1056</v>
      </c>
      <c r="I13" s="48">
        <f aca="true" t="shared" si="0" ref="I13:I73">H13/G13*100</f>
        <v>99.47249434815375</v>
      </c>
    </row>
    <row r="14" spans="1:9" ht="37.5">
      <c r="A14" s="26" t="s">
        <v>60</v>
      </c>
      <c r="B14" s="22">
        <v>813</v>
      </c>
      <c r="C14" s="20" t="s">
        <v>34</v>
      </c>
      <c r="D14" s="20" t="s">
        <v>48</v>
      </c>
      <c r="E14" s="47"/>
      <c r="F14" s="6"/>
      <c r="G14" s="11">
        <f>G15</f>
        <v>1061.6</v>
      </c>
      <c r="H14" s="11">
        <f>H15</f>
        <v>1056</v>
      </c>
      <c r="I14" s="48">
        <f t="shared" si="0"/>
        <v>99.47249434815375</v>
      </c>
    </row>
    <row r="15" spans="1:9" ht="20.25">
      <c r="A15" s="26" t="s">
        <v>412</v>
      </c>
      <c r="B15" s="22">
        <v>813</v>
      </c>
      <c r="C15" s="6" t="s">
        <v>34</v>
      </c>
      <c r="D15" s="6" t="s">
        <v>48</v>
      </c>
      <c r="E15" s="6" t="s">
        <v>361</v>
      </c>
      <c r="F15" s="47"/>
      <c r="G15" s="11">
        <f>G16+G26</f>
        <v>1061.6</v>
      </c>
      <c r="H15" s="11">
        <f>H16+H26</f>
        <v>1056</v>
      </c>
      <c r="I15" s="48">
        <f t="shared" si="0"/>
        <v>99.47249434815375</v>
      </c>
    </row>
    <row r="16" spans="1:9" ht="20.25">
      <c r="A16" s="26" t="s">
        <v>411</v>
      </c>
      <c r="B16" s="22">
        <v>813</v>
      </c>
      <c r="C16" s="6" t="s">
        <v>34</v>
      </c>
      <c r="D16" s="6" t="s">
        <v>48</v>
      </c>
      <c r="E16" s="6" t="s">
        <v>362</v>
      </c>
      <c r="F16" s="47"/>
      <c r="G16" s="11">
        <f>G17+G18</f>
        <v>1007.4</v>
      </c>
      <c r="H16" s="11">
        <f>H17+H18</f>
        <v>1001.8</v>
      </c>
      <c r="I16" s="48">
        <f t="shared" si="0"/>
        <v>99.44411355965852</v>
      </c>
    </row>
    <row r="17" spans="1:9" ht="20.25">
      <c r="A17" s="26" t="s">
        <v>92</v>
      </c>
      <c r="B17" s="22">
        <v>813</v>
      </c>
      <c r="C17" s="6" t="s">
        <v>34</v>
      </c>
      <c r="D17" s="6" t="s">
        <v>48</v>
      </c>
      <c r="E17" s="6" t="s">
        <v>362</v>
      </c>
      <c r="F17" s="47" t="s">
        <v>90</v>
      </c>
      <c r="G17" s="73">
        <v>894.4</v>
      </c>
      <c r="H17" s="11">
        <v>894.4</v>
      </c>
      <c r="I17" s="48">
        <f t="shared" si="0"/>
        <v>100</v>
      </c>
    </row>
    <row r="18" spans="1:9" ht="20.25">
      <c r="A18" s="26" t="s">
        <v>325</v>
      </c>
      <c r="B18" s="22">
        <v>813</v>
      </c>
      <c r="C18" s="6" t="s">
        <v>34</v>
      </c>
      <c r="D18" s="6" t="s">
        <v>48</v>
      </c>
      <c r="E18" s="6" t="s">
        <v>362</v>
      </c>
      <c r="F18" s="47" t="s">
        <v>94</v>
      </c>
      <c r="G18" s="73">
        <v>113</v>
      </c>
      <c r="H18" s="30">
        <v>107.4</v>
      </c>
      <c r="I18" s="48">
        <f t="shared" si="0"/>
        <v>95.04424778761063</v>
      </c>
    </row>
    <row r="19" spans="1:9" ht="24.75" customHeight="1" hidden="1">
      <c r="A19" s="43" t="s">
        <v>333</v>
      </c>
      <c r="B19" s="6" t="s">
        <v>76</v>
      </c>
      <c r="C19" s="6" t="s">
        <v>78</v>
      </c>
      <c r="D19" s="47" t="s">
        <v>43</v>
      </c>
      <c r="E19" s="6" t="s">
        <v>359</v>
      </c>
      <c r="F19" s="6"/>
      <c r="G19" s="73">
        <f>G20</f>
        <v>0</v>
      </c>
      <c r="H19" s="11">
        <f>H20</f>
        <v>0</v>
      </c>
      <c r="I19" s="48" t="e">
        <f t="shared" si="0"/>
        <v>#DIV/0!</v>
      </c>
    </row>
    <row r="20" spans="1:9" ht="27.75" customHeight="1" hidden="1">
      <c r="A20" s="36" t="s">
        <v>379</v>
      </c>
      <c r="B20" s="6" t="s">
        <v>76</v>
      </c>
      <c r="C20" s="6" t="s">
        <v>78</v>
      </c>
      <c r="D20" s="47" t="s">
        <v>43</v>
      </c>
      <c r="E20" s="6" t="s">
        <v>380</v>
      </c>
      <c r="F20" s="6"/>
      <c r="G20" s="73">
        <f>G21</f>
        <v>0</v>
      </c>
      <c r="H20" s="11">
        <f>H21</f>
        <v>0</v>
      </c>
      <c r="I20" s="48" t="e">
        <f t="shared" si="0"/>
        <v>#DIV/0!</v>
      </c>
    </row>
    <row r="21" spans="1:9" ht="22.5" customHeight="1" hidden="1">
      <c r="A21" s="26" t="s">
        <v>325</v>
      </c>
      <c r="B21" s="6" t="s">
        <v>76</v>
      </c>
      <c r="C21" s="6" t="s">
        <v>78</v>
      </c>
      <c r="D21" s="47" t="s">
        <v>43</v>
      </c>
      <c r="E21" s="6" t="s">
        <v>380</v>
      </c>
      <c r="F21" s="6" t="s">
        <v>330</v>
      </c>
      <c r="G21" s="73">
        <v>0</v>
      </c>
      <c r="H21" s="11">
        <v>0</v>
      </c>
      <c r="I21" s="48" t="e">
        <f t="shared" si="0"/>
        <v>#DIV/0!</v>
      </c>
    </row>
    <row r="22" spans="1:9" ht="0.75" customHeight="1" hidden="1">
      <c r="A22" s="49"/>
      <c r="B22" s="6" t="s">
        <v>343</v>
      </c>
      <c r="C22" s="6" t="s">
        <v>78</v>
      </c>
      <c r="D22" s="47" t="s">
        <v>36</v>
      </c>
      <c r="E22" s="6" t="s">
        <v>356</v>
      </c>
      <c r="F22" s="6"/>
      <c r="G22" s="73">
        <f>G23</f>
        <v>0</v>
      </c>
      <c r="H22" s="42"/>
      <c r="I22" s="48" t="e">
        <f t="shared" si="0"/>
        <v>#DIV/0!</v>
      </c>
    </row>
    <row r="23" spans="1:9" ht="21" customHeight="1" hidden="1">
      <c r="A23" s="50"/>
      <c r="B23" s="6" t="s">
        <v>343</v>
      </c>
      <c r="C23" s="6" t="s">
        <v>78</v>
      </c>
      <c r="D23" s="47" t="s">
        <v>36</v>
      </c>
      <c r="E23" s="6" t="s">
        <v>400</v>
      </c>
      <c r="F23" s="6"/>
      <c r="G23" s="73">
        <f>G24</f>
        <v>0</v>
      </c>
      <c r="H23" s="42"/>
      <c r="I23" s="48" t="e">
        <f t="shared" si="0"/>
        <v>#DIV/0!</v>
      </c>
    </row>
    <row r="24" spans="1:9" ht="23.25" customHeight="1" hidden="1">
      <c r="A24" s="26"/>
      <c r="B24" s="6" t="s">
        <v>343</v>
      </c>
      <c r="C24" s="6" t="s">
        <v>78</v>
      </c>
      <c r="D24" s="47" t="s">
        <v>36</v>
      </c>
      <c r="E24" s="6" t="s">
        <v>401</v>
      </c>
      <c r="F24" s="6"/>
      <c r="G24" s="73">
        <f>G25</f>
        <v>0</v>
      </c>
      <c r="H24" s="42"/>
      <c r="I24" s="48" t="e">
        <f t="shared" si="0"/>
        <v>#DIV/0!</v>
      </c>
    </row>
    <row r="25" spans="1:9" ht="23.25" customHeight="1" hidden="1">
      <c r="A25" s="26"/>
      <c r="B25" s="6" t="s">
        <v>343</v>
      </c>
      <c r="C25" s="6" t="s">
        <v>78</v>
      </c>
      <c r="D25" s="47" t="s">
        <v>36</v>
      </c>
      <c r="E25" s="6" t="s">
        <v>401</v>
      </c>
      <c r="F25" s="6" t="s">
        <v>330</v>
      </c>
      <c r="G25" s="73">
        <v>0</v>
      </c>
      <c r="H25" s="42"/>
      <c r="I25" s="48" t="e">
        <f t="shared" si="0"/>
        <v>#DIV/0!</v>
      </c>
    </row>
    <row r="26" spans="1:10" ht="114" customHeight="1">
      <c r="A26" s="26" t="s">
        <v>12</v>
      </c>
      <c r="B26" s="6" t="s">
        <v>644</v>
      </c>
      <c r="C26" s="6" t="s">
        <v>34</v>
      </c>
      <c r="D26" s="47" t="s">
        <v>48</v>
      </c>
      <c r="E26" s="6" t="s">
        <v>13</v>
      </c>
      <c r="F26" s="6" t="s">
        <v>90</v>
      </c>
      <c r="G26" s="73">
        <v>54.2</v>
      </c>
      <c r="H26" s="92">
        <v>54.2</v>
      </c>
      <c r="I26" s="48">
        <f t="shared" si="0"/>
        <v>100</v>
      </c>
      <c r="J26" s="85"/>
    </row>
    <row r="27" spans="1:10" ht="24" customHeight="1">
      <c r="A27" s="24" t="s">
        <v>97</v>
      </c>
      <c r="B27" s="46">
        <v>816</v>
      </c>
      <c r="C27" s="20"/>
      <c r="D27" s="21"/>
      <c r="E27" s="21"/>
      <c r="F27" s="21"/>
      <c r="G27" s="48">
        <f>G28+G84</f>
        <v>22674.8</v>
      </c>
      <c r="H27" s="48">
        <f>H28+H84</f>
        <v>22674.8</v>
      </c>
      <c r="I27" s="48">
        <f t="shared" si="0"/>
        <v>100</v>
      </c>
      <c r="J27" s="85"/>
    </row>
    <row r="28" spans="1:10" ht="20.25">
      <c r="A28" s="26" t="s">
        <v>33</v>
      </c>
      <c r="B28" s="22">
        <v>816</v>
      </c>
      <c r="C28" s="20" t="s">
        <v>34</v>
      </c>
      <c r="D28" s="21"/>
      <c r="E28" s="47"/>
      <c r="F28" s="47"/>
      <c r="G28" s="11">
        <f>G29+G71</f>
        <v>21299</v>
      </c>
      <c r="H28" s="11">
        <f>H29+H71</f>
        <v>21299</v>
      </c>
      <c r="I28" s="48">
        <f t="shared" si="0"/>
        <v>100</v>
      </c>
      <c r="J28" s="85"/>
    </row>
    <row r="29" spans="1:10" ht="20.25">
      <c r="A29" s="26" t="s">
        <v>42</v>
      </c>
      <c r="B29" s="22">
        <v>816</v>
      </c>
      <c r="C29" s="20" t="s">
        <v>34</v>
      </c>
      <c r="D29" s="21" t="s">
        <v>79</v>
      </c>
      <c r="E29" s="47"/>
      <c r="F29" s="47"/>
      <c r="G29" s="11">
        <f>G44+G35</f>
        <v>14841.4</v>
      </c>
      <c r="H29" s="11">
        <f>H44+H35</f>
        <v>14841.4</v>
      </c>
      <c r="I29" s="48">
        <f t="shared" si="0"/>
        <v>100</v>
      </c>
      <c r="J29" s="85"/>
    </row>
    <row r="30" spans="1:10" ht="0.75" customHeight="1" hidden="1">
      <c r="A30" s="24" t="s">
        <v>383</v>
      </c>
      <c r="B30" s="22">
        <v>816</v>
      </c>
      <c r="C30" s="6" t="s">
        <v>34</v>
      </c>
      <c r="D30" s="47" t="s">
        <v>79</v>
      </c>
      <c r="E30" s="6" t="s">
        <v>384</v>
      </c>
      <c r="F30" s="47"/>
      <c r="G30" s="11">
        <f>G31</f>
        <v>0</v>
      </c>
      <c r="H30" s="11">
        <f>H31</f>
        <v>0</v>
      </c>
      <c r="I30" s="48" t="e">
        <f t="shared" si="0"/>
        <v>#DIV/0!</v>
      </c>
      <c r="J30" s="85"/>
    </row>
    <row r="31" spans="1:10" ht="23.25" customHeight="1" hidden="1">
      <c r="A31" s="26" t="s">
        <v>419</v>
      </c>
      <c r="B31" s="22">
        <v>816</v>
      </c>
      <c r="C31" s="6" t="s">
        <v>34</v>
      </c>
      <c r="D31" s="47" t="s">
        <v>79</v>
      </c>
      <c r="E31" s="6" t="s">
        <v>420</v>
      </c>
      <c r="F31" s="47"/>
      <c r="G31" s="11">
        <f>G32+G33+G34</f>
        <v>0</v>
      </c>
      <c r="H31" s="11">
        <f>H32+H33+H34</f>
        <v>0</v>
      </c>
      <c r="I31" s="48" t="e">
        <f t="shared" si="0"/>
        <v>#DIV/0!</v>
      </c>
      <c r="J31" s="85"/>
    </row>
    <row r="32" spans="1:10" ht="20.25" hidden="1">
      <c r="A32" s="26" t="s">
        <v>14</v>
      </c>
      <c r="B32" s="22">
        <v>816</v>
      </c>
      <c r="C32" s="6" t="s">
        <v>34</v>
      </c>
      <c r="D32" s="47" t="s">
        <v>79</v>
      </c>
      <c r="E32" s="6" t="s">
        <v>420</v>
      </c>
      <c r="F32" s="47" t="s">
        <v>421</v>
      </c>
      <c r="G32" s="11">
        <v>0</v>
      </c>
      <c r="H32" s="11">
        <v>0</v>
      </c>
      <c r="I32" s="48" t="e">
        <f t="shared" si="0"/>
        <v>#DIV/0!</v>
      </c>
      <c r="J32" s="85"/>
    </row>
    <row r="33" spans="1:10" ht="20.25" hidden="1">
      <c r="A33" s="26" t="s">
        <v>325</v>
      </c>
      <c r="B33" s="22">
        <v>816</v>
      </c>
      <c r="C33" s="6" t="s">
        <v>34</v>
      </c>
      <c r="D33" s="47" t="s">
        <v>79</v>
      </c>
      <c r="E33" s="6" t="s">
        <v>420</v>
      </c>
      <c r="F33" s="47" t="s">
        <v>94</v>
      </c>
      <c r="G33" s="11">
        <v>0</v>
      </c>
      <c r="H33" s="11">
        <v>0</v>
      </c>
      <c r="I33" s="48" t="e">
        <f t="shared" si="0"/>
        <v>#DIV/0!</v>
      </c>
      <c r="J33" s="85"/>
    </row>
    <row r="34" spans="1:10" ht="20.25" hidden="1">
      <c r="A34" s="26" t="s">
        <v>397</v>
      </c>
      <c r="B34" s="22">
        <v>816</v>
      </c>
      <c r="C34" s="6" t="s">
        <v>34</v>
      </c>
      <c r="D34" s="47" t="s">
        <v>79</v>
      </c>
      <c r="E34" s="6" t="s">
        <v>420</v>
      </c>
      <c r="F34" s="47" t="s">
        <v>95</v>
      </c>
      <c r="G34" s="11">
        <v>0</v>
      </c>
      <c r="H34" s="11">
        <v>0</v>
      </c>
      <c r="I34" s="48" t="e">
        <f t="shared" si="0"/>
        <v>#DIV/0!</v>
      </c>
      <c r="J34" s="85"/>
    </row>
    <row r="35" spans="1:10" ht="37.5">
      <c r="A35" s="24" t="s">
        <v>524</v>
      </c>
      <c r="B35" s="22">
        <v>816</v>
      </c>
      <c r="C35" s="6" t="s">
        <v>34</v>
      </c>
      <c r="D35" s="47" t="s">
        <v>79</v>
      </c>
      <c r="E35" s="6" t="s">
        <v>257</v>
      </c>
      <c r="F35" s="47"/>
      <c r="G35" s="11">
        <f>G36+G40</f>
        <v>849.4</v>
      </c>
      <c r="H35" s="11">
        <f>H36+H40</f>
        <v>849.4</v>
      </c>
      <c r="I35" s="48">
        <f t="shared" si="0"/>
        <v>100</v>
      </c>
      <c r="J35" s="85"/>
    </row>
    <row r="36" spans="1:10" ht="20.25">
      <c r="A36" s="25" t="s">
        <v>258</v>
      </c>
      <c r="B36" s="22">
        <v>816</v>
      </c>
      <c r="C36" s="6" t="s">
        <v>34</v>
      </c>
      <c r="D36" s="47" t="s">
        <v>79</v>
      </c>
      <c r="E36" s="6" t="s">
        <v>259</v>
      </c>
      <c r="F36" s="47"/>
      <c r="G36" s="11">
        <f aca="true" t="shared" si="1" ref="G36:H38">G37</f>
        <v>469</v>
      </c>
      <c r="H36" s="11">
        <f t="shared" si="1"/>
        <v>469</v>
      </c>
      <c r="I36" s="48">
        <f t="shared" si="0"/>
        <v>100</v>
      </c>
      <c r="J36" s="85"/>
    </row>
    <row r="37" spans="1:10" ht="58.5">
      <c r="A37" s="25" t="s">
        <v>442</v>
      </c>
      <c r="B37" s="22">
        <v>816</v>
      </c>
      <c r="C37" s="6" t="s">
        <v>34</v>
      </c>
      <c r="D37" s="47" t="s">
        <v>79</v>
      </c>
      <c r="E37" s="6" t="s">
        <v>260</v>
      </c>
      <c r="F37" s="47"/>
      <c r="G37" s="11">
        <f t="shared" si="1"/>
        <v>469</v>
      </c>
      <c r="H37" s="11">
        <f t="shared" si="1"/>
        <v>469</v>
      </c>
      <c r="I37" s="48">
        <f t="shared" si="0"/>
        <v>100</v>
      </c>
      <c r="J37" s="85"/>
    </row>
    <row r="38" spans="1:10" ht="37.5">
      <c r="A38" s="26" t="s">
        <v>377</v>
      </c>
      <c r="B38" s="22">
        <v>816</v>
      </c>
      <c r="C38" s="6" t="s">
        <v>34</v>
      </c>
      <c r="D38" s="47" t="s">
        <v>79</v>
      </c>
      <c r="E38" s="6" t="s">
        <v>262</v>
      </c>
      <c r="F38" s="47"/>
      <c r="G38" s="11">
        <f t="shared" si="1"/>
        <v>469</v>
      </c>
      <c r="H38" s="11">
        <f t="shared" si="1"/>
        <v>469</v>
      </c>
      <c r="I38" s="48">
        <f t="shared" si="0"/>
        <v>100</v>
      </c>
      <c r="J38" s="85"/>
    </row>
    <row r="39" spans="1:10" ht="20.25">
      <c r="A39" s="26" t="s">
        <v>525</v>
      </c>
      <c r="B39" s="22">
        <v>816</v>
      </c>
      <c r="C39" s="6" t="s">
        <v>34</v>
      </c>
      <c r="D39" s="47" t="s">
        <v>79</v>
      </c>
      <c r="E39" s="6" t="s">
        <v>262</v>
      </c>
      <c r="F39" s="47" t="s">
        <v>421</v>
      </c>
      <c r="G39" s="11">
        <v>469</v>
      </c>
      <c r="H39" s="11">
        <v>469</v>
      </c>
      <c r="I39" s="48">
        <f t="shared" si="0"/>
        <v>100</v>
      </c>
      <c r="J39" s="85"/>
    </row>
    <row r="40" spans="1:10" ht="20.25">
      <c r="A40" s="25" t="s">
        <v>258</v>
      </c>
      <c r="B40" s="22">
        <v>816</v>
      </c>
      <c r="C40" s="6" t="s">
        <v>34</v>
      </c>
      <c r="D40" s="47" t="s">
        <v>79</v>
      </c>
      <c r="E40" s="6" t="s">
        <v>259</v>
      </c>
      <c r="F40" s="47"/>
      <c r="G40" s="11">
        <f aca="true" t="shared" si="2" ref="G40:H42">G41</f>
        <v>380.4</v>
      </c>
      <c r="H40" s="11">
        <f t="shared" si="2"/>
        <v>380.4</v>
      </c>
      <c r="I40" s="48">
        <f t="shared" si="0"/>
        <v>100</v>
      </c>
      <c r="J40" s="85"/>
    </row>
    <row r="41" spans="1:10" ht="58.5">
      <c r="A41" s="25" t="s">
        <v>442</v>
      </c>
      <c r="B41" s="22">
        <v>816</v>
      </c>
      <c r="C41" s="6" t="s">
        <v>34</v>
      </c>
      <c r="D41" s="47" t="s">
        <v>79</v>
      </c>
      <c r="E41" s="6" t="s">
        <v>260</v>
      </c>
      <c r="F41" s="47"/>
      <c r="G41" s="11">
        <f t="shared" si="2"/>
        <v>380.4</v>
      </c>
      <c r="H41" s="11">
        <f t="shared" si="2"/>
        <v>380.4</v>
      </c>
      <c r="I41" s="48">
        <f t="shared" si="0"/>
        <v>100</v>
      </c>
      <c r="J41" s="85"/>
    </row>
    <row r="42" spans="1:10" ht="37.5">
      <c r="A42" s="26" t="s">
        <v>377</v>
      </c>
      <c r="B42" s="22">
        <v>816</v>
      </c>
      <c r="C42" s="6" t="s">
        <v>34</v>
      </c>
      <c r="D42" s="47" t="s">
        <v>79</v>
      </c>
      <c r="E42" s="6" t="s">
        <v>262</v>
      </c>
      <c r="F42" s="47"/>
      <c r="G42" s="11">
        <f t="shared" si="2"/>
        <v>380.4</v>
      </c>
      <c r="H42" s="11">
        <f t="shared" si="2"/>
        <v>380.4</v>
      </c>
      <c r="I42" s="48">
        <f t="shared" si="0"/>
        <v>100</v>
      </c>
      <c r="J42" s="85"/>
    </row>
    <row r="43" spans="1:10" ht="20.25">
      <c r="A43" s="26" t="s">
        <v>525</v>
      </c>
      <c r="B43" s="22">
        <v>816</v>
      </c>
      <c r="C43" s="6" t="s">
        <v>34</v>
      </c>
      <c r="D43" s="47" t="s">
        <v>79</v>
      </c>
      <c r="E43" s="6" t="s">
        <v>262</v>
      </c>
      <c r="F43" s="47" t="s">
        <v>421</v>
      </c>
      <c r="G43" s="11">
        <v>380.4</v>
      </c>
      <c r="H43" s="11">
        <v>380.4</v>
      </c>
      <c r="I43" s="48">
        <f t="shared" si="0"/>
        <v>100</v>
      </c>
      <c r="J43" s="85"/>
    </row>
    <row r="44" spans="1:10" ht="37.5">
      <c r="A44" s="24" t="s">
        <v>163</v>
      </c>
      <c r="B44" s="22">
        <v>816</v>
      </c>
      <c r="C44" s="6" t="s">
        <v>34</v>
      </c>
      <c r="D44" s="47" t="s">
        <v>79</v>
      </c>
      <c r="E44" s="6" t="s">
        <v>423</v>
      </c>
      <c r="F44" s="47"/>
      <c r="G44" s="11">
        <f>G45</f>
        <v>13992</v>
      </c>
      <c r="H44" s="11">
        <f>H45</f>
        <v>13992</v>
      </c>
      <c r="I44" s="48">
        <f t="shared" si="0"/>
        <v>100</v>
      </c>
      <c r="J44" s="85"/>
    </row>
    <row r="45" spans="1:10" ht="45.75" customHeight="1">
      <c r="A45" s="25" t="s">
        <v>449</v>
      </c>
      <c r="B45" s="22">
        <v>816</v>
      </c>
      <c r="C45" s="6" t="s">
        <v>34</v>
      </c>
      <c r="D45" s="47" t="s">
        <v>79</v>
      </c>
      <c r="E45" s="6" t="s">
        <v>280</v>
      </c>
      <c r="F45" s="47"/>
      <c r="G45" s="11">
        <f>G46</f>
        <v>13992</v>
      </c>
      <c r="H45" s="11">
        <f>H46</f>
        <v>13992</v>
      </c>
      <c r="I45" s="48">
        <f t="shared" si="0"/>
        <v>100</v>
      </c>
      <c r="J45" s="85"/>
    </row>
    <row r="46" spans="1:10" ht="39" customHeight="1">
      <c r="A46" s="26" t="s">
        <v>98</v>
      </c>
      <c r="B46" s="22">
        <v>816</v>
      </c>
      <c r="C46" s="6" t="s">
        <v>34</v>
      </c>
      <c r="D46" s="47" t="s">
        <v>79</v>
      </c>
      <c r="E46" s="6" t="s">
        <v>281</v>
      </c>
      <c r="F46" s="47"/>
      <c r="G46" s="11">
        <f>G47+G48</f>
        <v>13992</v>
      </c>
      <c r="H46" s="11">
        <f>H47+H48</f>
        <v>13992</v>
      </c>
      <c r="I46" s="48">
        <f t="shared" si="0"/>
        <v>100</v>
      </c>
      <c r="J46" s="85"/>
    </row>
    <row r="47" spans="1:10" ht="20.25">
      <c r="A47" s="26" t="s">
        <v>14</v>
      </c>
      <c r="B47" s="22">
        <v>816</v>
      </c>
      <c r="C47" s="6" t="s">
        <v>34</v>
      </c>
      <c r="D47" s="47" t="s">
        <v>79</v>
      </c>
      <c r="E47" s="6" t="s">
        <v>281</v>
      </c>
      <c r="F47" s="47" t="s">
        <v>421</v>
      </c>
      <c r="G47" s="73">
        <v>13317.2</v>
      </c>
      <c r="H47" s="11">
        <v>13317.2</v>
      </c>
      <c r="I47" s="48">
        <f t="shared" si="0"/>
        <v>100</v>
      </c>
      <c r="J47" s="85"/>
    </row>
    <row r="48" spans="1:10" ht="20.25">
      <c r="A48" s="26" t="s">
        <v>325</v>
      </c>
      <c r="B48" s="22">
        <v>816</v>
      </c>
      <c r="C48" s="6" t="s">
        <v>34</v>
      </c>
      <c r="D48" s="47" t="s">
        <v>79</v>
      </c>
      <c r="E48" s="6" t="s">
        <v>281</v>
      </c>
      <c r="F48" s="47" t="s">
        <v>94</v>
      </c>
      <c r="G48" s="73">
        <v>674.8</v>
      </c>
      <c r="H48" s="11">
        <v>674.8</v>
      </c>
      <c r="I48" s="48">
        <f t="shared" si="0"/>
        <v>100</v>
      </c>
      <c r="J48" s="85"/>
    </row>
    <row r="49" spans="1:10" ht="1.5" customHeight="1" hidden="1">
      <c r="A49" s="24" t="s">
        <v>383</v>
      </c>
      <c r="B49" s="22">
        <v>816</v>
      </c>
      <c r="C49" s="6" t="s">
        <v>34</v>
      </c>
      <c r="D49" s="47" t="s">
        <v>48</v>
      </c>
      <c r="E49" s="6" t="s">
        <v>384</v>
      </c>
      <c r="F49" s="47"/>
      <c r="G49" s="73">
        <f>G50+G55+G66+G68</f>
        <v>0</v>
      </c>
      <c r="H49" s="11">
        <f>H50+H55+H66+H68</f>
        <v>0</v>
      </c>
      <c r="I49" s="48" t="e">
        <f t="shared" si="0"/>
        <v>#DIV/0!</v>
      </c>
      <c r="J49" s="85"/>
    </row>
    <row r="50" spans="1:10" ht="20.25" hidden="1">
      <c r="A50" s="26" t="s">
        <v>411</v>
      </c>
      <c r="B50" s="22">
        <v>816</v>
      </c>
      <c r="C50" s="6" t="s">
        <v>34</v>
      </c>
      <c r="D50" s="47" t="s">
        <v>48</v>
      </c>
      <c r="E50" s="6" t="s">
        <v>385</v>
      </c>
      <c r="F50" s="47"/>
      <c r="G50" s="73">
        <f>G51+G52+G53</f>
        <v>0</v>
      </c>
      <c r="H50" s="11">
        <f>H51+H52+H53</f>
        <v>0</v>
      </c>
      <c r="I50" s="48" t="e">
        <f t="shared" si="0"/>
        <v>#DIV/0!</v>
      </c>
      <c r="J50" s="85"/>
    </row>
    <row r="51" spans="1:10" ht="20.25" hidden="1">
      <c r="A51" s="26" t="s">
        <v>92</v>
      </c>
      <c r="B51" s="22">
        <v>816</v>
      </c>
      <c r="C51" s="6" t="s">
        <v>34</v>
      </c>
      <c r="D51" s="47" t="s">
        <v>48</v>
      </c>
      <c r="E51" s="6" t="s">
        <v>385</v>
      </c>
      <c r="F51" s="47" t="s">
        <v>90</v>
      </c>
      <c r="G51" s="80">
        <v>0</v>
      </c>
      <c r="H51" s="11">
        <v>0</v>
      </c>
      <c r="I51" s="48" t="e">
        <f t="shared" si="0"/>
        <v>#DIV/0!</v>
      </c>
      <c r="J51" s="85"/>
    </row>
    <row r="52" spans="1:10" ht="20.25" hidden="1">
      <c r="A52" s="26" t="s">
        <v>325</v>
      </c>
      <c r="B52" s="22">
        <v>816</v>
      </c>
      <c r="C52" s="6" t="s">
        <v>34</v>
      </c>
      <c r="D52" s="47" t="s">
        <v>48</v>
      </c>
      <c r="E52" s="6" t="s">
        <v>385</v>
      </c>
      <c r="F52" s="47" t="s">
        <v>94</v>
      </c>
      <c r="G52" s="73">
        <v>0</v>
      </c>
      <c r="H52" s="11">
        <v>0</v>
      </c>
      <c r="I52" s="48" t="e">
        <f t="shared" si="0"/>
        <v>#DIV/0!</v>
      </c>
      <c r="J52" s="85"/>
    </row>
    <row r="53" spans="1:10" ht="18.75" customHeight="1" hidden="1">
      <c r="A53" s="26" t="s">
        <v>397</v>
      </c>
      <c r="B53" s="22">
        <v>816</v>
      </c>
      <c r="C53" s="6" t="s">
        <v>34</v>
      </c>
      <c r="D53" s="47" t="s">
        <v>48</v>
      </c>
      <c r="E53" s="6" t="s">
        <v>385</v>
      </c>
      <c r="F53" s="47" t="s">
        <v>95</v>
      </c>
      <c r="G53" s="73">
        <v>0</v>
      </c>
      <c r="H53" s="11">
        <v>0</v>
      </c>
      <c r="I53" s="48" t="e">
        <f t="shared" si="0"/>
        <v>#DIV/0!</v>
      </c>
      <c r="J53" s="85"/>
    </row>
    <row r="54" spans="1:10" ht="0.75" customHeight="1" hidden="1">
      <c r="A54" s="26"/>
      <c r="B54" s="22">
        <v>816</v>
      </c>
      <c r="C54" s="6"/>
      <c r="D54" s="47"/>
      <c r="E54" s="6"/>
      <c r="F54" s="47"/>
      <c r="G54" s="80"/>
      <c r="H54" s="42"/>
      <c r="I54" s="48" t="e">
        <f t="shared" si="0"/>
        <v>#DIV/0!</v>
      </c>
      <c r="J54" s="85"/>
    </row>
    <row r="55" spans="1:10" ht="19.5" customHeight="1" hidden="1">
      <c r="A55" s="26" t="s">
        <v>75</v>
      </c>
      <c r="B55" s="22">
        <v>816</v>
      </c>
      <c r="C55" s="6" t="s">
        <v>34</v>
      </c>
      <c r="D55" s="47" t="s">
        <v>48</v>
      </c>
      <c r="E55" s="6" t="s">
        <v>386</v>
      </c>
      <c r="F55" s="47"/>
      <c r="G55" s="80">
        <f>G56</f>
        <v>0</v>
      </c>
      <c r="H55" s="30">
        <f>H56</f>
        <v>0</v>
      </c>
      <c r="I55" s="48" t="e">
        <f t="shared" si="0"/>
        <v>#DIV/0!</v>
      </c>
      <c r="J55" s="85"/>
    </row>
    <row r="56" spans="1:10" ht="19.5" customHeight="1" hidden="1">
      <c r="A56" s="26" t="s">
        <v>92</v>
      </c>
      <c r="B56" s="22">
        <v>816</v>
      </c>
      <c r="C56" s="6" t="s">
        <v>34</v>
      </c>
      <c r="D56" s="47" t="s">
        <v>48</v>
      </c>
      <c r="E56" s="6" t="s">
        <v>386</v>
      </c>
      <c r="F56" s="47" t="s">
        <v>90</v>
      </c>
      <c r="G56" s="80">
        <v>0</v>
      </c>
      <c r="H56" s="30">
        <v>0</v>
      </c>
      <c r="I56" s="48" t="e">
        <f t="shared" si="0"/>
        <v>#DIV/0!</v>
      </c>
      <c r="J56" s="85"/>
    </row>
    <row r="57" spans="1:10" s="3" customFormat="1" ht="2.25" customHeight="1" hidden="1">
      <c r="A57" s="26"/>
      <c r="B57" s="22">
        <v>816</v>
      </c>
      <c r="C57" s="6"/>
      <c r="D57" s="47"/>
      <c r="E57" s="47"/>
      <c r="F57" s="47"/>
      <c r="G57" s="80"/>
      <c r="H57" s="42"/>
      <c r="I57" s="48" t="e">
        <f t="shared" si="0"/>
        <v>#DIV/0!</v>
      </c>
      <c r="J57" s="85"/>
    </row>
    <row r="58" spans="1:10" s="3" customFormat="1" ht="2.25" customHeight="1" hidden="1">
      <c r="A58" s="26"/>
      <c r="B58" s="22">
        <v>816</v>
      </c>
      <c r="C58" s="6"/>
      <c r="D58" s="47"/>
      <c r="E58" s="47"/>
      <c r="F58" s="47"/>
      <c r="G58" s="80"/>
      <c r="H58" s="42"/>
      <c r="I58" s="48" t="e">
        <f t="shared" si="0"/>
        <v>#DIV/0!</v>
      </c>
      <c r="J58" s="85"/>
    </row>
    <row r="59" spans="1:10" s="3" customFormat="1" ht="20.25" hidden="1">
      <c r="A59" s="26"/>
      <c r="B59" s="22">
        <v>816</v>
      </c>
      <c r="C59" s="6"/>
      <c r="D59" s="47"/>
      <c r="E59" s="47"/>
      <c r="F59" s="47"/>
      <c r="G59" s="80"/>
      <c r="H59" s="42"/>
      <c r="I59" s="48" t="e">
        <f t="shared" si="0"/>
        <v>#DIV/0!</v>
      </c>
      <c r="J59" s="85"/>
    </row>
    <row r="60" spans="1:10" s="3" customFormat="1" ht="20.25" hidden="1">
      <c r="A60" s="26"/>
      <c r="B60" s="22">
        <v>816</v>
      </c>
      <c r="C60" s="6"/>
      <c r="D60" s="47"/>
      <c r="E60" s="47"/>
      <c r="F60" s="47"/>
      <c r="G60" s="80"/>
      <c r="H60" s="42"/>
      <c r="I60" s="48" t="e">
        <f t="shared" si="0"/>
        <v>#DIV/0!</v>
      </c>
      <c r="J60" s="85"/>
    </row>
    <row r="61" spans="1:10" s="3" customFormat="1" ht="20.25" hidden="1">
      <c r="A61" s="26"/>
      <c r="B61" s="22">
        <v>816</v>
      </c>
      <c r="C61" s="6"/>
      <c r="D61" s="47"/>
      <c r="E61" s="47"/>
      <c r="F61" s="47"/>
      <c r="G61" s="80"/>
      <c r="H61" s="42"/>
      <c r="I61" s="48" t="e">
        <f t="shared" si="0"/>
        <v>#DIV/0!</v>
      </c>
      <c r="J61" s="85"/>
    </row>
    <row r="62" spans="1:10" s="3" customFormat="1" ht="20.25" hidden="1">
      <c r="A62" s="26"/>
      <c r="B62" s="22">
        <v>816</v>
      </c>
      <c r="C62" s="6"/>
      <c r="D62" s="47"/>
      <c r="E62" s="47"/>
      <c r="F62" s="47"/>
      <c r="G62" s="80"/>
      <c r="H62" s="42"/>
      <c r="I62" s="48" t="e">
        <f t="shared" si="0"/>
        <v>#DIV/0!</v>
      </c>
      <c r="J62" s="85"/>
    </row>
    <row r="63" spans="1:10" ht="20.25" hidden="1">
      <c r="A63" s="26"/>
      <c r="B63" s="22">
        <v>816</v>
      </c>
      <c r="C63" s="6"/>
      <c r="D63" s="47"/>
      <c r="E63" s="6"/>
      <c r="F63" s="6"/>
      <c r="G63" s="80"/>
      <c r="H63" s="42"/>
      <c r="I63" s="48" t="e">
        <f t="shared" si="0"/>
        <v>#DIV/0!</v>
      </c>
      <c r="J63" s="85"/>
    </row>
    <row r="64" spans="1:10" ht="20.25" hidden="1">
      <c r="A64" s="26"/>
      <c r="B64" s="22">
        <v>816</v>
      </c>
      <c r="C64" s="6"/>
      <c r="D64" s="47"/>
      <c r="E64" s="6"/>
      <c r="F64" s="6"/>
      <c r="G64" s="80"/>
      <c r="H64" s="42"/>
      <c r="I64" s="48" t="e">
        <f t="shared" si="0"/>
        <v>#DIV/0!</v>
      </c>
      <c r="J64" s="85"/>
    </row>
    <row r="65" spans="1:10" ht="20.25" hidden="1">
      <c r="A65" s="26"/>
      <c r="B65" s="22">
        <v>816</v>
      </c>
      <c r="C65" s="6"/>
      <c r="D65" s="47"/>
      <c r="E65" s="6"/>
      <c r="F65" s="6"/>
      <c r="G65" s="80"/>
      <c r="H65" s="42"/>
      <c r="I65" s="48" t="e">
        <f t="shared" si="0"/>
        <v>#DIV/0!</v>
      </c>
      <c r="J65" s="85"/>
    </row>
    <row r="66" spans="1:10" ht="59.25" customHeight="1" hidden="1">
      <c r="A66" s="26" t="s">
        <v>23</v>
      </c>
      <c r="B66" s="22">
        <v>816</v>
      </c>
      <c r="C66" s="6" t="s">
        <v>34</v>
      </c>
      <c r="D66" s="47" t="s">
        <v>48</v>
      </c>
      <c r="E66" s="6" t="s">
        <v>24</v>
      </c>
      <c r="F66" s="6"/>
      <c r="G66" s="73">
        <f>G67</f>
        <v>0</v>
      </c>
      <c r="H66" s="11">
        <f>H67</f>
        <v>0</v>
      </c>
      <c r="I66" s="48" t="e">
        <f t="shared" si="0"/>
        <v>#DIV/0!</v>
      </c>
      <c r="J66" s="85"/>
    </row>
    <row r="67" spans="1:10" ht="20.25" hidden="1">
      <c r="A67" s="26" t="s">
        <v>92</v>
      </c>
      <c r="B67" s="22">
        <v>816</v>
      </c>
      <c r="C67" s="6" t="s">
        <v>34</v>
      </c>
      <c r="D67" s="47" t="s">
        <v>48</v>
      </c>
      <c r="E67" s="6" t="s">
        <v>24</v>
      </c>
      <c r="F67" s="6" t="s">
        <v>90</v>
      </c>
      <c r="G67" s="73">
        <v>0</v>
      </c>
      <c r="H67" s="11">
        <v>0</v>
      </c>
      <c r="I67" s="48" t="e">
        <f t="shared" si="0"/>
        <v>#DIV/0!</v>
      </c>
      <c r="J67" s="85"/>
    </row>
    <row r="68" spans="1:10" ht="1.5" customHeight="1" hidden="1">
      <c r="A68" s="26" t="s">
        <v>241</v>
      </c>
      <c r="B68" s="22">
        <v>816</v>
      </c>
      <c r="C68" s="6" t="s">
        <v>34</v>
      </c>
      <c r="D68" s="47" t="s">
        <v>48</v>
      </c>
      <c r="E68" s="6" t="s">
        <v>242</v>
      </c>
      <c r="F68" s="6"/>
      <c r="G68" s="73">
        <f>G69+G70</f>
        <v>0</v>
      </c>
      <c r="H68" s="11">
        <f>H69+H70</f>
        <v>0</v>
      </c>
      <c r="I68" s="48" t="e">
        <f t="shared" si="0"/>
        <v>#DIV/0!</v>
      </c>
      <c r="J68" s="85"/>
    </row>
    <row r="69" spans="1:10" ht="29.25" customHeight="1" hidden="1">
      <c r="A69" s="26" t="s">
        <v>92</v>
      </c>
      <c r="B69" s="22">
        <v>816</v>
      </c>
      <c r="C69" s="6" t="s">
        <v>34</v>
      </c>
      <c r="D69" s="47" t="s">
        <v>48</v>
      </c>
      <c r="E69" s="6" t="s">
        <v>242</v>
      </c>
      <c r="F69" s="6" t="s">
        <v>90</v>
      </c>
      <c r="G69" s="73">
        <v>0</v>
      </c>
      <c r="H69" s="11">
        <v>0</v>
      </c>
      <c r="I69" s="48" t="e">
        <f t="shared" si="0"/>
        <v>#DIV/0!</v>
      </c>
      <c r="J69" s="85"/>
    </row>
    <row r="70" spans="1:10" ht="30.75" customHeight="1" hidden="1">
      <c r="A70" s="26" t="s">
        <v>325</v>
      </c>
      <c r="B70" s="22">
        <v>816</v>
      </c>
      <c r="C70" s="6" t="s">
        <v>34</v>
      </c>
      <c r="D70" s="47" t="s">
        <v>48</v>
      </c>
      <c r="E70" s="6" t="s">
        <v>242</v>
      </c>
      <c r="F70" s="6" t="s">
        <v>94</v>
      </c>
      <c r="G70" s="73">
        <v>0</v>
      </c>
      <c r="H70" s="11">
        <v>0</v>
      </c>
      <c r="I70" s="48" t="e">
        <f t="shared" si="0"/>
        <v>#DIV/0!</v>
      </c>
      <c r="J70" s="85"/>
    </row>
    <row r="71" spans="1:10" ht="37.5" customHeight="1">
      <c r="A71" s="24" t="s">
        <v>163</v>
      </c>
      <c r="B71" s="22">
        <v>816</v>
      </c>
      <c r="C71" s="20" t="s">
        <v>34</v>
      </c>
      <c r="D71" s="21" t="s">
        <v>48</v>
      </c>
      <c r="E71" s="6" t="s">
        <v>423</v>
      </c>
      <c r="F71" s="6"/>
      <c r="G71" s="73">
        <f>G72</f>
        <v>6457.6</v>
      </c>
      <c r="H71" s="73">
        <f>H72</f>
        <v>6457.6</v>
      </c>
      <c r="I71" s="48">
        <f t="shared" si="0"/>
        <v>100</v>
      </c>
      <c r="J71" s="85"/>
    </row>
    <row r="72" spans="1:10" ht="24.75" customHeight="1">
      <c r="A72" s="25" t="s">
        <v>450</v>
      </c>
      <c r="B72" s="22">
        <v>816</v>
      </c>
      <c r="C72" s="6" t="s">
        <v>34</v>
      </c>
      <c r="D72" s="47" t="s">
        <v>48</v>
      </c>
      <c r="E72" s="6" t="s">
        <v>278</v>
      </c>
      <c r="F72" s="6"/>
      <c r="G72" s="73">
        <f>G73+G83</f>
        <v>6457.6</v>
      </c>
      <c r="H72" s="73">
        <f>H73+H83</f>
        <v>6457.6</v>
      </c>
      <c r="I72" s="48">
        <f t="shared" si="0"/>
        <v>100</v>
      </c>
      <c r="J72" s="85"/>
    </row>
    <row r="73" spans="1:10" ht="24" customHeight="1">
      <c r="A73" s="26" t="s">
        <v>411</v>
      </c>
      <c r="B73" s="22">
        <v>816</v>
      </c>
      <c r="C73" s="6" t="s">
        <v>34</v>
      </c>
      <c r="D73" s="6" t="s">
        <v>48</v>
      </c>
      <c r="E73" s="6" t="s">
        <v>279</v>
      </c>
      <c r="F73" s="47"/>
      <c r="G73" s="73">
        <f>G74+G75+G76</f>
        <v>6191.400000000001</v>
      </c>
      <c r="H73" s="73">
        <f>H74+H75+H76</f>
        <v>6191.400000000001</v>
      </c>
      <c r="I73" s="48">
        <f t="shared" si="0"/>
        <v>100</v>
      </c>
      <c r="J73" s="85"/>
    </row>
    <row r="74" spans="1:10" ht="20.25" customHeight="1">
      <c r="A74" s="26" t="s">
        <v>434</v>
      </c>
      <c r="B74" s="22">
        <v>816</v>
      </c>
      <c r="C74" s="6" t="s">
        <v>34</v>
      </c>
      <c r="D74" s="6" t="s">
        <v>48</v>
      </c>
      <c r="E74" s="6" t="s">
        <v>279</v>
      </c>
      <c r="F74" s="47" t="s">
        <v>90</v>
      </c>
      <c r="G74" s="73">
        <v>5356.5</v>
      </c>
      <c r="H74" s="11">
        <v>5356.5</v>
      </c>
      <c r="I74" s="48">
        <f aca="true" t="shared" si="3" ref="I74:I137">H74/G74*100</f>
        <v>100</v>
      </c>
      <c r="J74" s="85"/>
    </row>
    <row r="75" spans="1:10" ht="19.5" customHeight="1">
      <c r="A75" s="26" t="s">
        <v>325</v>
      </c>
      <c r="B75" s="22">
        <v>816</v>
      </c>
      <c r="C75" s="6" t="s">
        <v>34</v>
      </c>
      <c r="D75" s="6" t="s">
        <v>48</v>
      </c>
      <c r="E75" s="6" t="s">
        <v>279</v>
      </c>
      <c r="F75" s="47" t="s">
        <v>94</v>
      </c>
      <c r="G75" s="73">
        <v>826.3</v>
      </c>
      <c r="H75" s="11">
        <v>826.3</v>
      </c>
      <c r="I75" s="48">
        <f t="shared" si="3"/>
        <v>100</v>
      </c>
      <c r="J75" s="85"/>
    </row>
    <row r="76" spans="1:10" ht="23.25" customHeight="1">
      <c r="A76" s="26" t="s">
        <v>435</v>
      </c>
      <c r="B76" s="22">
        <v>816</v>
      </c>
      <c r="C76" s="6" t="s">
        <v>34</v>
      </c>
      <c r="D76" s="6" t="s">
        <v>48</v>
      </c>
      <c r="E76" s="6" t="s">
        <v>279</v>
      </c>
      <c r="F76" s="47" t="s">
        <v>95</v>
      </c>
      <c r="G76" s="73">
        <v>8.6</v>
      </c>
      <c r="H76" s="11">
        <v>8.6</v>
      </c>
      <c r="I76" s="48">
        <f t="shared" si="3"/>
        <v>100</v>
      </c>
      <c r="J76" s="85"/>
    </row>
    <row r="77" spans="1:10" ht="23.25" customHeight="1" hidden="1">
      <c r="A77" s="26" t="s">
        <v>241</v>
      </c>
      <c r="B77" s="22">
        <v>816</v>
      </c>
      <c r="C77" s="6" t="s">
        <v>34</v>
      </c>
      <c r="D77" s="6" t="s">
        <v>48</v>
      </c>
      <c r="E77" s="6" t="s">
        <v>219</v>
      </c>
      <c r="F77" s="47"/>
      <c r="G77" s="73">
        <f>G78+G79</f>
        <v>0</v>
      </c>
      <c r="H77" s="11">
        <f>H78+H79</f>
        <v>0</v>
      </c>
      <c r="I77" s="48" t="e">
        <f t="shared" si="3"/>
        <v>#DIV/0!</v>
      </c>
      <c r="J77" s="85"/>
    </row>
    <row r="78" spans="1:10" ht="21.75" customHeight="1" hidden="1">
      <c r="A78" s="26" t="s">
        <v>92</v>
      </c>
      <c r="B78" s="22">
        <v>816</v>
      </c>
      <c r="C78" s="6" t="s">
        <v>34</v>
      </c>
      <c r="D78" s="6" t="s">
        <v>48</v>
      </c>
      <c r="E78" s="6" t="s">
        <v>219</v>
      </c>
      <c r="F78" s="47" t="s">
        <v>90</v>
      </c>
      <c r="G78" s="73">
        <v>0</v>
      </c>
      <c r="H78" s="11">
        <v>0</v>
      </c>
      <c r="I78" s="48" t="e">
        <f t="shared" si="3"/>
        <v>#DIV/0!</v>
      </c>
      <c r="J78" s="85"/>
    </row>
    <row r="79" spans="1:10" ht="24.75" customHeight="1" hidden="1">
      <c r="A79" s="26" t="s">
        <v>325</v>
      </c>
      <c r="B79" s="22">
        <v>816</v>
      </c>
      <c r="C79" s="6" t="s">
        <v>34</v>
      </c>
      <c r="D79" s="6" t="s">
        <v>48</v>
      </c>
      <c r="E79" s="6" t="s">
        <v>219</v>
      </c>
      <c r="F79" s="47" t="s">
        <v>94</v>
      </c>
      <c r="G79" s="73">
        <v>0</v>
      </c>
      <c r="H79" s="11">
        <v>0</v>
      </c>
      <c r="I79" s="48" t="e">
        <f t="shared" si="3"/>
        <v>#DIV/0!</v>
      </c>
      <c r="J79" s="85"/>
    </row>
    <row r="80" spans="1:10" ht="21" customHeight="1" hidden="1">
      <c r="A80" s="26" t="s">
        <v>412</v>
      </c>
      <c r="B80" s="22">
        <v>816</v>
      </c>
      <c r="C80" s="6" t="s">
        <v>34</v>
      </c>
      <c r="D80" s="6" t="s">
        <v>48</v>
      </c>
      <c r="E80" s="6" t="s">
        <v>361</v>
      </c>
      <c r="F80" s="47"/>
      <c r="G80" s="73">
        <f>G81</f>
        <v>0</v>
      </c>
      <c r="H80" s="11">
        <f>H81</f>
        <v>0</v>
      </c>
      <c r="I80" s="48" t="e">
        <f t="shared" si="3"/>
        <v>#DIV/0!</v>
      </c>
      <c r="J80" s="85"/>
    </row>
    <row r="81" spans="1:10" ht="118.5" customHeight="1" hidden="1">
      <c r="A81" s="52" t="s">
        <v>12</v>
      </c>
      <c r="B81" s="22">
        <v>816</v>
      </c>
      <c r="C81" s="6" t="s">
        <v>34</v>
      </c>
      <c r="D81" s="6" t="s">
        <v>48</v>
      </c>
      <c r="E81" s="6" t="s">
        <v>13</v>
      </c>
      <c r="F81" s="47"/>
      <c r="G81" s="73">
        <f>G82</f>
        <v>0</v>
      </c>
      <c r="H81" s="11">
        <f>H82</f>
        <v>0</v>
      </c>
      <c r="I81" s="48" t="e">
        <f t="shared" si="3"/>
        <v>#DIV/0!</v>
      </c>
      <c r="J81" s="85"/>
    </row>
    <row r="82" spans="1:10" ht="21.75" customHeight="1" hidden="1">
      <c r="A82" s="26" t="s">
        <v>92</v>
      </c>
      <c r="B82" s="22">
        <v>816</v>
      </c>
      <c r="C82" s="6" t="s">
        <v>34</v>
      </c>
      <c r="D82" s="6" t="s">
        <v>48</v>
      </c>
      <c r="E82" s="6" t="s">
        <v>13</v>
      </c>
      <c r="F82" s="47" t="s">
        <v>90</v>
      </c>
      <c r="G82" s="73">
        <v>0</v>
      </c>
      <c r="H82" s="11">
        <v>0</v>
      </c>
      <c r="I82" s="48" t="e">
        <f t="shared" si="3"/>
        <v>#DIV/0!</v>
      </c>
      <c r="J82" s="85"/>
    </row>
    <row r="83" spans="1:10" ht="114" customHeight="1">
      <c r="A83" s="26" t="s">
        <v>12</v>
      </c>
      <c r="B83" s="22">
        <v>816</v>
      </c>
      <c r="C83" s="6" t="s">
        <v>34</v>
      </c>
      <c r="D83" s="6" t="s">
        <v>48</v>
      </c>
      <c r="E83" s="6" t="s">
        <v>646</v>
      </c>
      <c r="F83" s="47" t="s">
        <v>90</v>
      </c>
      <c r="G83" s="73">
        <v>266.2</v>
      </c>
      <c r="H83" s="11">
        <v>266.2</v>
      </c>
      <c r="I83" s="48">
        <f t="shared" si="3"/>
        <v>100</v>
      </c>
      <c r="J83" s="85"/>
    </row>
    <row r="84" spans="1:10" ht="20.25">
      <c r="A84" s="26" t="s">
        <v>58</v>
      </c>
      <c r="B84" s="22">
        <v>816</v>
      </c>
      <c r="C84" s="20" t="s">
        <v>62</v>
      </c>
      <c r="D84" s="20"/>
      <c r="E84" s="6"/>
      <c r="F84" s="47"/>
      <c r="G84" s="11">
        <f>G85</f>
        <v>1375.8</v>
      </c>
      <c r="H84" s="11">
        <f>H85</f>
        <v>1375.8</v>
      </c>
      <c r="I84" s="48">
        <f t="shared" si="3"/>
        <v>100</v>
      </c>
      <c r="J84" s="85"/>
    </row>
    <row r="85" spans="1:10" ht="39.75" customHeight="1">
      <c r="A85" s="31" t="s">
        <v>99</v>
      </c>
      <c r="B85" s="22">
        <v>816</v>
      </c>
      <c r="C85" s="20" t="s">
        <v>62</v>
      </c>
      <c r="D85" s="20" t="s">
        <v>43</v>
      </c>
      <c r="E85" s="6" t="s">
        <v>269</v>
      </c>
      <c r="F85" s="47"/>
      <c r="G85" s="11">
        <f aca="true" t="shared" si="4" ref="G85:H87">G86</f>
        <v>1375.8</v>
      </c>
      <c r="H85" s="11">
        <f t="shared" si="4"/>
        <v>1375.8</v>
      </c>
      <c r="I85" s="48">
        <f t="shared" si="3"/>
        <v>100</v>
      </c>
      <c r="J85" s="85"/>
    </row>
    <row r="86" spans="1:10" ht="27" customHeight="1">
      <c r="A86" s="50" t="s">
        <v>331</v>
      </c>
      <c r="B86" s="22">
        <v>816</v>
      </c>
      <c r="C86" s="6" t="s">
        <v>62</v>
      </c>
      <c r="D86" s="6" t="s">
        <v>43</v>
      </c>
      <c r="E86" s="6" t="s">
        <v>270</v>
      </c>
      <c r="F86" s="47"/>
      <c r="G86" s="11">
        <f t="shared" si="4"/>
        <v>1375.8</v>
      </c>
      <c r="H86" s="11">
        <f t="shared" si="4"/>
        <v>1375.8</v>
      </c>
      <c r="I86" s="48">
        <f t="shared" si="3"/>
        <v>100</v>
      </c>
      <c r="J86" s="85"/>
    </row>
    <row r="87" spans="1:10" ht="47.25" customHeight="1">
      <c r="A87" s="50" t="s">
        <v>451</v>
      </c>
      <c r="B87" s="22">
        <v>816</v>
      </c>
      <c r="C87" s="6" t="s">
        <v>62</v>
      </c>
      <c r="D87" s="6" t="s">
        <v>43</v>
      </c>
      <c r="E87" s="6" t="s">
        <v>144</v>
      </c>
      <c r="F87" s="47"/>
      <c r="G87" s="11">
        <f t="shared" si="4"/>
        <v>1375.8</v>
      </c>
      <c r="H87" s="11">
        <f t="shared" si="4"/>
        <v>1375.8</v>
      </c>
      <c r="I87" s="48">
        <f t="shared" si="3"/>
        <v>100</v>
      </c>
      <c r="J87" s="85"/>
    </row>
    <row r="88" spans="1:10" ht="27" customHeight="1">
      <c r="A88" s="53" t="s">
        <v>73</v>
      </c>
      <c r="B88" s="22">
        <v>816</v>
      </c>
      <c r="C88" s="6" t="s">
        <v>62</v>
      </c>
      <c r="D88" s="6" t="s">
        <v>43</v>
      </c>
      <c r="E88" s="6" t="s">
        <v>508</v>
      </c>
      <c r="F88" s="47"/>
      <c r="G88" s="11">
        <f>G89+G90</f>
        <v>1375.8</v>
      </c>
      <c r="H88" s="11">
        <f>H89+H90</f>
        <v>1375.8</v>
      </c>
      <c r="I88" s="48">
        <f t="shared" si="3"/>
        <v>100</v>
      </c>
      <c r="J88" s="85"/>
    </row>
    <row r="89" spans="1:10" ht="21.75" customHeight="1">
      <c r="A89" s="54" t="s">
        <v>436</v>
      </c>
      <c r="B89" s="22">
        <v>816</v>
      </c>
      <c r="C89" s="6" t="s">
        <v>62</v>
      </c>
      <c r="D89" s="6" t="s">
        <v>43</v>
      </c>
      <c r="E89" s="6" t="s">
        <v>508</v>
      </c>
      <c r="F89" s="47" t="s">
        <v>94</v>
      </c>
      <c r="G89" s="73">
        <v>18.5</v>
      </c>
      <c r="H89" s="11">
        <v>18.5</v>
      </c>
      <c r="I89" s="48">
        <f t="shared" si="3"/>
        <v>100</v>
      </c>
      <c r="J89" s="85"/>
    </row>
    <row r="90" spans="1:14" ht="23.25" customHeight="1">
      <c r="A90" s="54" t="s">
        <v>381</v>
      </c>
      <c r="B90" s="22">
        <v>816</v>
      </c>
      <c r="C90" s="6" t="s">
        <v>62</v>
      </c>
      <c r="D90" s="6" t="s">
        <v>43</v>
      </c>
      <c r="E90" s="6" t="s">
        <v>508</v>
      </c>
      <c r="F90" s="47" t="s">
        <v>355</v>
      </c>
      <c r="G90" s="73">
        <v>1357.3</v>
      </c>
      <c r="H90" s="73">
        <v>1357.3</v>
      </c>
      <c r="I90" s="48">
        <f t="shared" si="3"/>
        <v>100</v>
      </c>
      <c r="J90" s="85"/>
      <c r="N90" s="4"/>
    </row>
    <row r="91" spans="1:10" ht="24" customHeight="1">
      <c r="A91" s="24" t="s">
        <v>164</v>
      </c>
      <c r="B91" s="46">
        <v>817</v>
      </c>
      <c r="C91" s="55"/>
      <c r="D91" s="55"/>
      <c r="E91" s="55"/>
      <c r="F91" s="55"/>
      <c r="G91" s="93">
        <f>G92+G229+G233+G245+G287+G383+G409+G422+G474+G484+G532</f>
        <v>231732.8</v>
      </c>
      <c r="H91" s="48">
        <f>H92+H229+H233+H245+H287+H383+H409+H422+H474+H484+H532</f>
        <v>223825.59999999998</v>
      </c>
      <c r="I91" s="48">
        <f t="shared" si="3"/>
        <v>96.58779421816851</v>
      </c>
      <c r="J91" s="85"/>
    </row>
    <row r="92" spans="1:10" ht="19.5" customHeight="1">
      <c r="A92" s="24" t="s">
        <v>33</v>
      </c>
      <c r="B92" s="22">
        <v>817</v>
      </c>
      <c r="C92" s="20" t="s">
        <v>34</v>
      </c>
      <c r="D92" s="55"/>
      <c r="E92" s="56"/>
      <c r="F92" s="56"/>
      <c r="G92" s="73">
        <f>G98+G103+G146+G151+G156</f>
        <v>62169.999999999985</v>
      </c>
      <c r="H92" s="11">
        <f>H98+H103+H146+H151+H156</f>
        <v>61282.399999999994</v>
      </c>
      <c r="I92" s="48">
        <f t="shared" si="3"/>
        <v>98.57230175325721</v>
      </c>
      <c r="J92" s="85"/>
    </row>
    <row r="93" spans="1:10" ht="1.5" customHeight="1" hidden="1">
      <c r="A93" s="26" t="s">
        <v>35</v>
      </c>
      <c r="B93" s="22">
        <v>917</v>
      </c>
      <c r="C93" s="20" t="s">
        <v>34</v>
      </c>
      <c r="D93" s="20" t="s">
        <v>36</v>
      </c>
      <c r="E93" s="56"/>
      <c r="F93" s="56"/>
      <c r="G93" s="80">
        <f>G94</f>
        <v>0</v>
      </c>
      <c r="H93" s="42"/>
      <c r="I93" s="48" t="e">
        <f t="shared" si="3"/>
        <v>#DIV/0!</v>
      </c>
      <c r="J93" s="85"/>
    </row>
    <row r="94" spans="1:10" ht="20.25" hidden="1">
      <c r="A94" s="26" t="s">
        <v>201</v>
      </c>
      <c r="B94" s="22">
        <v>917</v>
      </c>
      <c r="C94" s="20" t="s">
        <v>34</v>
      </c>
      <c r="D94" s="20" t="s">
        <v>36</v>
      </c>
      <c r="E94" s="6" t="s">
        <v>361</v>
      </c>
      <c r="F94" s="56"/>
      <c r="G94" s="80">
        <f>G95</f>
        <v>0</v>
      </c>
      <c r="H94" s="42"/>
      <c r="I94" s="48" t="e">
        <f t="shared" si="3"/>
        <v>#DIV/0!</v>
      </c>
      <c r="J94" s="85"/>
    </row>
    <row r="95" spans="1:10" ht="20.25" hidden="1">
      <c r="A95" s="26" t="s">
        <v>37</v>
      </c>
      <c r="B95" s="22">
        <v>917</v>
      </c>
      <c r="C95" s="20" t="s">
        <v>34</v>
      </c>
      <c r="D95" s="20" t="s">
        <v>36</v>
      </c>
      <c r="E95" s="6" t="s">
        <v>364</v>
      </c>
      <c r="F95" s="56"/>
      <c r="G95" s="80">
        <f>G96</f>
        <v>0</v>
      </c>
      <c r="H95" s="42"/>
      <c r="I95" s="48" t="e">
        <f t="shared" si="3"/>
        <v>#DIV/0!</v>
      </c>
      <c r="J95" s="85"/>
    </row>
    <row r="96" spans="1:10" ht="20.25" hidden="1">
      <c r="A96" s="26" t="s">
        <v>202</v>
      </c>
      <c r="B96" s="22">
        <v>917</v>
      </c>
      <c r="C96" s="20" t="s">
        <v>34</v>
      </c>
      <c r="D96" s="20" t="s">
        <v>36</v>
      </c>
      <c r="E96" s="6" t="s">
        <v>365</v>
      </c>
      <c r="F96" s="56"/>
      <c r="G96" s="80">
        <f>G97</f>
        <v>0</v>
      </c>
      <c r="H96" s="42"/>
      <c r="I96" s="48" t="e">
        <f t="shared" si="3"/>
        <v>#DIV/0!</v>
      </c>
      <c r="J96" s="85"/>
    </row>
    <row r="97" spans="1:10" ht="20.25" hidden="1">
      <c r="A97" s="26" t="s">
        <v>92</v>
      </c>
      <c r="B97" s="22">
        <v>917</v>
      </c>
      <c r="C97" s="20" t="s">
        <v>34</v>
      </c>
      <c r="D97" s="20" t="s">
        <v>36</v>
      </c>
      <c r="E97" s="6" t="s">
        <v>365</v>
      </c>
      <c r="F97" s="6" t="s">
        <v>90</v>
      </c>
      <c r="G97" s="80">
        <v>0</v>
      </c>
      <c r="H97" s="42"/>
      <c r="I97" s="48" t="e">
        <f t="shared" si="3"/>
        <v>#DIV/0!</v>
      </c>
      <c r="J97" s="85"/>
    </row>
    <row r="98" spans="1:10" ht="37.5">
      <c r="A98" s="26" t="s">
        <v>35</v>
      </c>
      <c r="B98" s="22">
        <v>817</v>
      </c>
      <c r="C98" s="20" t="s">
        <v>34</v>
      </c>
      <c r="D98" s="20" t="s">
        <v>36</v>
      </c>
      <c r="E98" s="6"/>
      <c r="F98" s="6"/>
      <c r="G98" s="94">
        <f aca="true" t="shared" si="5" ref="G98:H100">G99</f>
        <v>2513.1</v>
      </c>
      <c r="H98" s="84">
        <f t="shared" si="5"/>
        <v>2513.1</v>
      </c>
      <c r="I98" s="48">
        <f t="shared" si="3"/>
        <v>100</v>
      </c>
      <c r="J98" s="85"/>
    </row>
    <row r="99" spans="1:10" ht="20.25">
      <c r="A99" s="26" t="s">
        <v>412</v>
      </c>
      <c r="B99" s="22">
        <v>817</v>
      </c>
      <c r="C99" s="6" t="s">
        <v>34</v>
      </c>
      <c r="D99" s="6" t="s">
        <v>36</v>
      </c>
      <c r="E99" s="6" t="s">
        <v>362</v>
      </c>
      <c r="F99" s="6"/>
      <c r="G99" s="95">
        <f>G100+G102</f>
        <v>2513.1</v>
      </c>
      <c r="H99" s="83">
        <f>H100+H102</f>
        <v>2513.1</v>
      </c>
      <c r="I99" s="48">
        <f t="shared" si="3"/>
        <v>100</v>
      </c>
      <c r="J99" s="85"/>
    </row>
    <row r="100" spans="1:10" ht="20.25">
      <c r="A100" s="26" t="s">
        <v>37</v>
      </c>
      <c r="B100" s="22">
        <v>817</v>
      </c>
      <c r="C100" s="6" t="s">
        <v>34</v>
      </c>
      <c r="D100" s="6" t="s">
        <v>36</v>
      </c>
      <c r="E100" s="6" t="s">
        <v>154</v>
      </c>
      <c r="F100" s="6"/>
      <c r="G100" s="95">
        <f t="shared" si="5"/>
        <v>2495.1</v>
      </c>
      <c r="H100" s="83">
        <f t="shared" si="5"/>
        <v>2495.1</v>
      </c>
      <c r="I100" s="48">
        <f t="shared" si="3"/>
        <v>100</v>
      </c>
      <c r="J100" s="85"/>
    </row>
    <row r="101" spans="1:10" ht="20.25">
      <c r="A101" s="26" t="s">
        <v>434</v>
      </c>
      <c r="B101" s="22">
        <v>817</v>
      </c>
      <c r="C101" s="6" t="s">
        <v>34</v>
      </c>
      <c r="D101" s="6" t="s">
        <v>36</v>
      </c>
      <c r="E101" s="6" t="s">
        <v>154</v>
      </c>
      <c r="F101" s="6" t="s">
        <v>90</v>
      </c>
      <c r="G101" s="95">
        <v>2495.1</v>
      </c>
      <c r="H101" s="83">
        <v>2495.1</v>
      </c>
      <c r="I101" s="48">
        <f t="shared" si="3"/>
        <v>100</v>
      </c>
      <c r="J101" s="85"/>
    </row>
    <row r="102" spans="1:10" ht="112.5">
      <c r="A102" s="26" t="s">
        <v>12</v>
      </c>
      <c r="B102" s="22">
        <v>817</v>
      </c>
      <c r="C102" s="6" t="s">
        <v>34</v>
      </c>
      <c r="D102" s="6" t="s">
        <v>36</v>
      </c>
      <c r="E102" s="6" t="s">
        <v>13</v>
      </c>
      <c r="F102" s="6" t="s">
        <v>90</v>
      </c>
      <c r="G102" s="11">
        <v>18</v>
      </c>
      <c r="H102" s="51">
        <v>18</v>
      </c>
      <c r="I102" s="48">
        <f t="shared" si="3"/>
        <v>100</v>
      </c>
      <c r="J102" s="85"/>
    </row>
    <row r="103" spans="1:10" ht="37.5">
      <c r="A103" s="26" t="s">
        <v>38</v>
      </c>
      <c r="B103" s="22">
        <v>817</v>
      </c>
      <c r="C103" s="20" t="s">
        <v>34</v>
      </c>
      <c r="D103" s="21" t="s">
        <v>39</v>
      </c>
      <c r="E103" s="47"/>
      <c r="F103" s="47"/>
      <c r="G103" s="11">
        <f>G107+G113+G119+G125</f>
        <v>54080.69999999999</v>
      </c>
      <c r="H103" s="11">
        <f>H107+H113+H119+H125</f>
        <v>53336.399999999994</v>
      </c>
      <c r="I103" s="48">
        <f t="shared" si="3"/>
        <v>98.62372343553247</v>
      </c>
      <c r="J103" s="85"/>
    </row>
    <row r="104" spans="1:10" ht="18.75" customHeight="1" hidden="1">
      <c r="A104" s="26" t="s">
        <v>82</v>
      </c>
      <c r="B104" s="22">
        <v>817</v>
      </c>
      <c r="C104" s="6" t="s">
        <v>34</v>
      </c>
      <c r="D104" s="47" t="s">
        <v>39</v>
      </c>
      <c r="E104" s="6" t="s">
        <v>363</v>
      </c>
      <c r="F104" s="47"/>
      <c r="G104" s="11">
        <f>G105</f>
        <v>0</v>
      </c>
      <c r="H104" s="11">
        <f>H105</f>
        <v>0</v>
      </c>
      <c r="I104" s="48" t="e">
        <f t="shared" si="3"/>
        <v>#DIV/0!</v>
      </c>
      <c r="J104" s="85"/>
    </row>
    <row r="105" spans="1:10" ht="37.5" hidden="1">
      <c r="A105" s="26" t="s">
        <v>337</v>
      </c>
      <c r="B105" s="22">
        <v>817</v>
      </c>
      <c r="C105" s="6" t="s">
        <v>34</v>
      </c>
      <c r="D105" s="47" t="s">
        <v>39</v>
      </c>
      <c r="E105" s="6" t="s">
        <v>366</v>
      </c>
      <c r="F105" s="47"/>
      <c r="G105" s="11">
        <f>G106</f>
        <v>0</v>
      </c>
      <c r="H105" s="11">
        <f>H106</f>
        <v>0</v>
      </c>
      <c r="I105" s="48" t="e">
        <f t="shared" si="3"/>
        <v>#DIV/0!</v>
      </c>
      <c r="J105" s="85"/>
    </row>
    <row r="106" spans="1:10" ht="20.25" hidden="1">
      <c r="A106" s="26" t="s">
        <v>92</v>
      </c>
      <c r="B106" s="22">
        <v>817</v>
      </c>
      <c r="C106" s="6" t="s">
        <v>34</v>
      </c>
      <c r="D106" s="47" t="s">
        <v>39</v>
      </c>
      <c r="E106" s="6" t="s">
        <v>366</v>
      </c>
      <c r="F106" s="47" t="s">
        <v>90</v>
      </c>
      <c r="G106" s="11">
        <v>0</v>
      </c>
      <c r="H106" s="11">
        <v>0</v>
      </c>
      <c r="I106" s="48" t="e">
        <f t="shared" si="3"/>
        <v>#DIV/0!</v>
      </c>
      <c r="J106" s="85"/>
    </row>
    <row r="107" spans="1:10" ht="37.5">
      <c r="A107" s="24" t="s">
        <v>251</v>
      </c>
      <c r="B107" s="22">
        <v>817</v>
      </c>
      <c r="C107" s="6" t="s">
        <v>34</v>
      </c>
      <c r="D107" s="47" t="s">
        <v>39</v>
      </c>
      <c r="E107" s="6" t="s">
        <v>252</v>
      </c>
      <c r="F107" s="47"/>
      <c r="G107" s="11">
        <f aca="true" t="shared" si="6" ref="G107:H109">G108</f>
        <v>204.9</v>
      </c>
      <c r="H107" s="11">
        <f t="shared" si="6"/>
        <v>204.9</v>
      </c>
      <c r="I107" s="48">
        <f t="shared" si="3"/>
        <v>100</v>
      </c>
      <c r="J107" s="85"/>
    </row>
    <row r="108" spans="1:10" ht="25.5" customHeight="1">
      <c r="A108" s="25" t="s">
        <v>253</v>
      </c>
      <c r="B108" s="22">
        <v>817</v>
      </c>
      <c r="C108" s="6" t="s">
        <v>34</v>
      </c>
      <c r="D108" s="47" t="s">
        <v>39</v>
      </c>
      <c r="E108" s="6" t="s">
        <v>254</v>
      </c>
      <c r="F108" s="47"/>
      <c r="G108" s="11">
        <f t="shared" si="6"/>
        <v>204.9</v>
      </c>
      <c r="H108" s="11">
        <f t="shared" si="6"/>
        <v>204.9</v>
      </c>
      <c r="I108" s="48">
        <f t="shared" si="3"/>
        <v>100</v>
      </c>
      <c r="J108" s="85"/>
    </row>
    <row r="109" spans="1:10" ht="39">
      <c r="A109" s="25" t="s">
        <v>452</v>
      </c>
      <c r="B109" s="22">
        <v>817</v>
      </c>
      <c r="C109" s="6" t="s">
        <v>34</v>
      </c>
      <c r="D109" s="47" t="s">
        <v>39</v>
      </c>
      <c r="E109" s="6" t="s">
        <v>283</v>
      </c>
      <c r="F109" s="47"/>
      <c r="G109" s="11">
        <f t="shared" si="6"/>
        <v>204.9</v>
      </c>
      <c r="H109" s="11">
        <f t="shared" si="6"/>
        <v>204.9</v>
      </c>
      <c r="I109" s="48">
        <f t="shared" si="3"/>
        <v>100</v>
      </c>
      <c r="J109" s="85"/>
    </row>
    <row r="110" spans="1:10" ht="75">
      <c r="A110" s="26" t="s">
        <v>117</v>
      </c>
      <c r="B110" s="22">
        <v>817</v>
      </c>
      <c r="C110" s="6" t="s">
        <v>34</v>
      </c>
      <c r="D110" s="47" t="s">
        <v>39</v>
      </c>
      <c r="E110" s="6" t="s">
        <v>284</v>
      </c>
      <c r="F110" s="47"/>
      <c r="G110" s="11">
        <f>G111+G112</f>
        <v>204.9</v>
      </c>
      <c r="H110" s="11">
        <f>H111+H112</f>
        <v>204.9</v>
      </c>
      <c r="I110" s="48">
        <f t="shared" si="3"/>
        <v>100</v>
      </c>
      <c r="J110" s="85"/>
    </row>
    <row r="111" spans="1:10" ht="20.25">
      <c r="A111" s="26" t="s">
        <v>434</v>
      </c>
      <c r="B111" s="22">
        <v>817</v>
      </c>
      <c r="C111" s="6" t="s">
        <v>34</v>
      </c>
      <c r="D111" s="47" t="s">
        <v>39</v>
      </c>
      <c r="E111" s="6" t="s">
        <v>284</v>
      </c>
      <c r="F111" s="47" t="s">
        <v>90</v>
      </c>
      <c r="G111" s="73">
        <v>143.4</v>
      </c>
      <c r="H111" s="11">
        <v>143.4</v>
      </c>
      <c r="I111" s="48">
        <f t="shared" si="3"/>
        <v>100</v>
      </c>
      <c r="J111" s="85"/>
    </row>
    <row r="112" spans="1:10" ht="20.25">
      <c r="A112" s="26" t="s">
        <v>325</v>
      </c>
      <c r="B112" s="22">
        <v>817</v>
      </c>
      <c r="C112" s="6" t="s">
        <v>34</v>
      </c>
      <c r="D112" s="47" t="s">
        <v>39</v>
      </c>
      <c r="E112" s="6" t="s">
        <v>284</v>
      </c>
      <c r="F112" s="47" t="s">
        <v>94</v>
      </c>
      <c r="G112" s="73">
        <v>61.5</v>
      </c>
      <c r="H112" s="11">
        <v>61.5</v>
      </c>
      <c r="I112" s="48">
        <f t="shared" si="3"/>
        <v>100</v>
      </c>
      <c r="J112" s="85"/>
    </row>
    <row r="113" spans="1:10" ht="37.5">
      <c r="A113" s="24" t="s">
        <v>160</v>
      </c>
      <c r="B113" s="22">
        <v>817</v>
      </c>
      <c r="C113" s="6" t="s">
        <v>34</v>
      </c>
      <c r="D113" s="47" t="s">
        <v>39</v>
      </c>
      <c r="E113" s="6" t="s">
        <v>243</v>
      </c>
      <c r="F113" s="47"/>
      <c r="G113" s="11">
        <f aca="true" t="shared" si="7" ref="G113:H115">G114</f>
        <v>822.6</v>
      </c>
      <c r="H113" s="11">
        <f t="shared" si="7"/>
        <v>822.6</v>
      </c>
      <c r="I113" s="48">
        <f t="shared" si="3"/>
        <v>100</v>
      </c>
      <c r="J113" s="85"/>
    </row>
    <row r="114" spans="1:10" ht="20.25">
      <c r="A114" s="25" t="s">
        <v>346</v>
      </c>
      <c r="B114" s="22">
        <v>817</v>
      </c>
      <c r="C114" s="6" t="s">
        <v>34</v>
      </c>
      <c r="D114" s="47" t="s">
        <v>39</v>
      </c>
      <c r="E114" s="6" t="s">
        <v>285</v>
      </c>
      <c r="F114" s="47"/>
      <c r="G114" s="11">
        <f t="shared" si="7"/>
        <v>822.6</v>
      </c>
      <c r="H114" s="11">
        <f t="shared" si="7"/>
        <v>822.6</v>
      </c>
      <c r="I114" s="48">
        <f t="shared" si="3"/>
        <v>100</v>
      </c>
      <c r="J114" s="85"/>
    </row>
    <row r="115" spans="1:10" ht="39">
      <c r="A115" s="25" t="s">
        <v>499</v>
      </c>
      <c r="B115" s="22">
        <v>817</v>
      </c>
      <c r="C115" s="6" t="s">
        <v>34</v>
      </c>
      <c r="D115" s="47" t="s">
        <v>39</v>
      </c>
      <c r="E115" s="6" t="s">
        <v>500</v>
      </c>
      <c r="F115" s="47"/>
      <c r="G115" s="11">
        <f t="shared" si="7"/>
        <v>822.6</v>
      </c>
      <c r="H115" s="11">
        <f t="shared" si="7"/>
        <v>822.6</v>
      </c>
      <c r="I115" s="48">
        <f t="shared" si="3"/>
        <v>100</v>
      </c>
      <c r="J115" s="85"/>
    </row>
    <row r="116" spans="1:10" ht="75">
      <c r="A116" s="26" t="s">
        <v>25</v>
      </c>
      <c r="B116" s="22">
        <v>817</v>
      </c>
      <c r="C116" s="6" t="s">
        <v>34</v>
      </c>
      <c r="D116" s="47" t="s">
        <v>39</v>
      </c>
      <c r="E116" s="6" t="s">
        <v>501</v>
      </c>
      <c r="F116" s="47"/>
      <c r="G116" s="11">
        <f>G117+G118</f>
        <v>822.6</v>
      </c>
      <c r="H116" s="11">
        <f>H117+H118</f>
        <v>822.6</v>
      </c>
      <c r="I116" s="48">
        <f t="shared" si="3"/>
        <v>100</v>
      </c>
      <c r="J116" s="85"/>
    </row>
    <row r="117" spans="1:10" ht="20.25">
      <c r="A117" s="26" t="s">
        <v>434</v>
      </c>
      <c r="B117" s="22">
        <v>817</v>
      </c>
      <c r="C117" s="6" t="s">
        <v>34</v>
      </c>
      <c r="D117" s="47" t="s">
        <v>39</v>
      </c>
      <c r="E117" s="6" t="s">
        <v>501</v>
      </c>
      <c r="F117" s="47" t="s">
        <v>90</v>
      </c>
      <c r="G117" s="11">
        <v>793.1</v>
      </c>
      <c r="H117" s="11">
        <v>793.1</v>
      </c>
      <c r="I117" s="48">
        <f t="shared" si="3"/>
        <v>100</v>
      </c>
      <c r="J117" s="85"/>
    </row>
    <row r="118" spans="1:10" ht="20.25">
      <c r="A118" s="26" t="s">
        <v>115</v>
      </c>
      <c r="B118" s="22">
        <v>817</v>
      </c>
      <c r="C118" s="6" t="s">
        <v>34</v>
      </c>
      <c r="D118" s="47" t="s">
        <v>39</v>
      </c>
      <c r="E118" s="6" t="s">
        <v>501</v>
      </c>
      <c r="F118" s="47" t="s">
        <v>94</v>
      </c>
      <c r="G118" s="11">
        <v>29.5</v>
      </c>
      <c r="H118" s="11">
        <v>29.5</v>
      </c>
      <c r="I118" s="48">
        <f t="shared" si="3"/>
        <v>100</v>
      </c>
      <c r="J118" s="85"/>
    </row>
    <row r="119" spans="1:10" ht="37.5">
      <c r="A119" s="49" t="s">
        <v>100</v>
      </c>
      <c r="B119" s="22">
        <v>817</v>
      </c>
      <c r="C119" s="6" t="s">
        <v>34</v>
      </c>
      <c r="D119" s="47" t="s">
        <v>39</v>
      </c>
      <c r="E119" s="6" t="s">
        <v>123</v>
      </c>
      <c r="F119" s="47"/>
      <c r="G119" s="11">
        <f aca="true" t="shared" si="8" ref="G119:H121">G120</f>
        <v>218.7</v>
      </c>
      <c r="H119" s="11">
        <f t="shared" si="8"/>
        <v>218.7</v>
      </c>
      <c r="I119" s="48">
        <f t="shared" si="3"/>
        <v>100</v>
      </c>
      <c r="J119" s="85"/>
    </row>
    <row r="120" spans="1:10" ht="37.5">
      <c r="A120" s="49" t="s">
        <v>101</v>
      </c>
      <c r="B120" s="22">
        <v>817</v>
      </c>
      <c r="C120" s="6" t="s">
        <v>34</v>
      </c>
      <c r="D120" s="47" t="s">
        <v>39</v>
      </c>
      <c r="E120" s="57" t="s">
        <v>334</v>
      </c>
      <c r="F120" s="47"/>
      <c r="G120" s="11">
        <f t="shared" si="8"/>
        <v>218.7</v>
      </c>
      <c r="H120" s="11">
        <f t="shared" si="8"/>
        <v>218.7</v>
      </c>
      <c r="I120" s="48">
        <f t="shared" si="3"/>
        <v>100</v>
      </c>
      <c r="J120" s="85"/>
    </row>
    <row r="121" spans="1:10" ht="20.25">
      <c r="A121" s="50" t="s">
        <v>453</v>
      </c>
      <c r="B121" s="22">
        <v>817</v>
      </c>
      <c r="C121" s="6" t="s">
        <v>34</v>
      </c>
      <c r="D121" s="47" t="s">
        <v>39</v>
      </c>
      <c r="E121" s="6" t="s">
        <v>335</v>
      </c>
      <c r="F121" s="47"/>
      <c r="G121" s="11">
        <f t="shared" si="8"/>
        <v>218.7</v>
      </c>
      <c r="H121" s="11">
        <f t="shared" si="8"/>
        <v>218.7</v>
      </c>
      <c r="I121" s="48">
        <f t="shared" si="3"/>
        <v>100</v>
      </c>
      <c r="J121" s="85"/>
    </row>
    <row r="122" spans="1:10" ht="61.5" customHeight="1">
      <c r="A122" s="26" t="s">
        <v>102</v>
      </c>
      <c r="B122" s="22">
        <v>817</v>
      </c>
      <c r="C122" s="6" t="s">
        <v>34</v>
      </c>
      <c r="D122" s="47" t="s">
        <v>39</v>
      </c>
      <c r="E122" s="58" t="s">
        <v>336</v>
      </c>
      <c r="F122" s="47"/>
      <c r="G122" s="11">
        <f>G123+G124</f>
        <v>218.7</v>
      </c>
      <c r="H122" s="11">
        <f>H123+H124</f>
        <v>218.7</v>
      </c>
      <c r="I122" s="48">
        <f t="shared" si="3"/>
        <v>100</v>
      </c>
      <c r="J122" s="85"/>
    </row>
    <row r="123" spans="1:10" ht="20.25">
      <c r="A123" s="26" t="s">
        <v>434</v>
      </c>
      <c r="B123" s="22">
        <v>817</v>
      </c>
      <c r="C123" s="6" t="s">
        <v>34</v>
      </c>
      <c r="D123" s="47" t="s">
        <v>39</v>
      </c>
      <c r="E123" s="58" t="s">
        <v>336</v>
      </c>
      <c r="F123" s="47" t="s">
        <v>90</v>
      </c>
      <c r="G123" s="11">
        <v>152.2</v>
      </c>
      <c r="H123" s="11">
        <v>152.2</v>
      </c>
      <c r="I123" s="48">
        <f t="shared" si="3"/>
        <v>100</v>
      </c>
      <c r="J123" s="85"/>
    </row>
    <row r="124" spans="1:10" ht="20.25">
      <c r="A124" s="26" t="s">
        <v>325</v>
      </c>
      <c r="B124" s="22">
        <v>817</v>
      </c>
      <c r="C124" s="6" t="s">
        <v>34</v>
      </c>
      <c r="D124" s="47" t="s">
        <v>39</v>
      </c>
      <c r="E124" s="58" t="s">
        <v>336</v>
      </c>
      <c r="F124" s="47" t="s">
        <v>94</v>
      </c>
      <c r="G124" s="11">
        <v>66.5</v>
      </c>
      <c r="H124" s="11">
        <v>66.5</v>
      </c>
      <c r="I124" s="48">
        <f t="shared" si="3"/>
        <v>100</v>
      </c>
      <c r="J124" s="85"/>
    </row>
    <row r="125" spans="1:10" ht="37.5">
      <c r="A125" s="59" t="s">
        <v>103</v>
      </c>
      <c r="B125" s="22">
        <v>817</v>
      </c>
      <c r="C125" s="6" t="s">
        <v>34</v>
      </c>
      <c r="D125" s="47" t="s">
        <v>39</v>
      </c>
      <c r="E125" s="6" t="s">
        <v>287</v>
      </c>
      <c r="F125" s="47"/>
      <c r="G125" s="11">
        <f>G126+G139</f>
        <v>52834.49999999999</v>
      </c>
      <c r="H125" s="11">
        <f>H126+H139</f>
        <v>52090.2</v>
      </c>
      <c r="I125" s="48">
        <f t="shared" si="3"/>
        <v>98.5912613917043</v>
      </c>
      <c r="J125" s="85"/>
    </row>
    <row r="126" spans="1:10" ht="20.25">
      <c r="A126" s="25" t="s">
        <v>454</v>
      </c>
      <c r="B126" s="22">
        <v>817</v>
      </c>
      <c r="C126" s="6" t="s">
        <v>34</v>
      </c>
      <c r="D126" s="47" t="s">
        <v>39</v>
      </c>
      <c r="E126" s="6" t="s">
        <v>288</v>
      </c>
      <c r="F126" s="47"/>
      <c r="G126" s="11">
        <f>G127+G133+G138</f>
        <v>38859.299999999996</v>
      </c>
      <c r="H126" s="11">
        <f>H127+H133+H138</f>
        <v>38344.4</v>
      </c>
      <c r="I126" s="48">
        <f t="shared" si="3"/>
        <v>98.674963264907</v>
      </c>
      <c r="J126" s="85"/>
    </row>
    <row r="127" spans="1:10" ht="20.25">
      <c r="A127" s="26" t="s">
        <v>411</v>
      </c>
      <c r="B127" s="22">
        <v>817</v>
      </c>
      <c r="C127" s="6" t="s">
        <v>34</v>
      </c>
      <c r="D127" s="47" t="s">
        <v>39</v>
      </c>
      <c r="E127" s="6" t="s">
        <v>289</v>
      </c>
      <c r="F127" s="47"/>
      <c r="G127" s="11">
        <f>G128+G129+G130+G131</f>
        <v>21333.899999999998</v>
      </c>
      <c r="H127" s="11">
        <f>H128+H129+H130+H131</f>
        <v>20818.999999999996</v>
      </c>
      <c r="I127" s="48">
        <f t="shared" si="3"/>
        <v>97.58647035938107</v>
      </c>
      <c r="J127" s="85"/>
    </row>
    <row r="128" spans="1:10" ht="20.25">
      <c r="A128" s="26" t="s">
        <v>92</v>
      </c>
      <c r="B128" s="22">
        <v>817</v>
      </c>
      <c r="C128" s="6" t="s">
        <v>34</v>
      </c>
      <c r="D128" s="47" t="s">
        <v>39</v>
      </c>
      <c r="E128" s="6" t="s">
        <v>289</v>
      </c>
      <c r="F128" s="47" t="s">
        <v>90</v>
      </c>
      <c r="G128" s="73">
        <v>12206</v>
      </c>
      <c r="H128" s="73">
        <v>12206</v>
      </c>
      <c r="I128" s="48">
        <f t="shared" si="3"/>
        <v>100</v>
      </c>
      <c r="J128" s="85"/>
    </row>
    <row r="129" spans="1:10" ht="20.25">
      <c r="A129" s="26" t="s">
        <v>325</v>
      </c>
      <c r="B129" s="22">
        <v>817</v>
      </c>
      <c r="C129" s="6" t="s">
        <v>34</v>
      </c>
      <c r="D129" s="47" t="s">
        <v>39</v>
      </c>
      <c r="E129" s="6" t="s">
        <v>289</v>
      </c>
      <c r="F129" s="47" t="s">
        <v>94</v>
      </c>
      <c r="G129" s="80">
        <v>8629.7</v>
      </c>
      <c r="H129" s="73">
        <v>8114.8</v>
      </c>
      <c r="I129" s="48">
        <f t="shared" si="3"/>
        <v>94.03339629419331</v>
      </c>
      <c r="J129" s="85"/>
    </row>
    <row r="130" spans="1:10" ht="20.25">
      <c r="A130" s="26" t="s">
        <v>381</v>
      </c>
      <c r="B130" s="22">
        <v>817</v>
      </c>
      <c r="C130" s="6" t="s">
        <v>34</v>
      </c>
      <c r="D130" s="47" t="s">
        <v>39</v>
      </c>
      <c r="E130" s="6" t="s">
        <v>289</v>
      </c>
      <c r="F130" s="47" t="s">
        <v>355</v>
      </c>
      <c r="G130" s="73">
        <v>282.6</v>
      </c>
      <c r="H130" s="11">
        <v>282.6</v>
      </c>
      <c r="I130" s="48">
        <f t="shared" si="3"/>
        <v>100</v>
      </c>
      <c r="J130" s="85"/>
    </row>
    <row r="131" spans="1:10" ht="19.5" customHeight="1">
      <c r="A131" s="26" t="s">
        <v>397</v>
      </c>
      <c r="B131" s="22">
        <v>817</v>
      </c>
      <c r="C131" s="6" t="s">
        <v>34</v>
      </c>
      <c r="D131" s="47" t="s">
        <v>39</v>
      </c>
      <c r="E131" s="6" t="s">
        <v>289</v>
      </c>
      <c r="F131" s="47" t="s">
        <v>95</v>
      </c>
      <c r="G131" s="80">
        <v>215.6</v>
      </c>
      <c r="H131" s="30">
        <v>215.6</v>
      </c>
      <c r="I131" s="48">
        <f t="shared" si="3"/>
        <v>100</v>
      </c>
      <c r="J131" s="85"/>
    </row>
    <row r="132" spans="1:10" ht="0.75" customHeight="1" hidden="1">
      <c r="A132" s="26"/>
      <c r="B132" s="22">
        <v>817</v>
      </c>
      <c r="C132" s="6"/>
      <c r="D132" s="47"/>
      <c r="E132" s="6"/>
      <c r="F132" s="6"/>
      <c r="G132" s="80"/>
      <c r="H132" s="30"/>
      <c r="I132" s="48" t="e">
        <f t="shared" si="3"/>
        <v>#DIV/0!</v>
      </c>
      <c r="J132" s="85"/>
    </row>
    <row r="133" spans="1:10" ht="38.25" customHeight="1">
      <c r="A133" s="26" t="s">
        <v>425</v>
      </c>
      <c r="B133" s="22">
        <v>817</v>
      </c>
      <c r="C133" s="6" t="s">
        <v>34</v>
      </c>
      <c r="D133" s="47" t="s">
        <v>39</v>
      </c>
      <c r="E133" s="6" t="s">
        <v>290</v>
      </c>
      <c r="F133" s="6"/>
      <c r="G133" s="73">
        <f>G134</f>
        <v>16440</v>
      </c>
      <c r="H133" s="11">
        <f>H134</f>
        <v>16440</v>
      </c>
      <c r="I133" s="48">
        <f t="shared" si="3"/>
        <v>100</v>
      </c>
      <c r="J133" s="85"/>
    </row>
    <row r="134" spans="1:10" ht="23.25" customHeight="1">
      <c r="A134" s="26" t="s">
        <v>92</v>
      </c>
      <c r="B134" s="22">
        <v>817</v>
      </c>
      <c r="C134" s="6" t="s">
        <v>34</v>
      </c>
      <c r="D134" s="47" t="s">
        <v>39</v>
      </c>
      <c r="E134" s="6" t="s">
        <v>290</v>
      </c>
      <c r="F134" s="6" t="s">
        <v>90</v>
      </c>
      <c r="G134" s="73">
        <v>16440</v>
      </c>
      <c r="H134" s="11">
        <v>16440</v>
      </c>
      <c r="I134" s="48">
        <f t="shared" si="3"/>
        <v>100</v>
      </c>
      <c r="J134" s="86"/>
    </row>
    <row r="135" spans="1:10" ht="18" customHeight="1" hidden="1">
      <c r="A135" s="26" t="s">
        <v>412</v>
      </c>
      <c r="B135" s="22">
        <v>817</v>
      </c>
      <c r="C135" s="6" t="s">
        <v>34</v>
      </c>
      <c r="D135" s="47" t="s">
        <v>39</v>
      </c>
      <c r="E135" s="6" t="s">
        <v>361</v>
      </c>
      <c r="F135" s="6"/>
      <c r="G135" s="73">
        <f>G136</f>
        <v>0</v>
      </c>
      <c r="H135" s="11">
        <f>H136</f>
        <v>0</v>
      </c>
      <c r="I135" s="48" t="e">
        <f t="shared" si="3"/>
        <v>#DIV/0!</v>
      </c>
      <c r="J135" s="85"/>
    </row>
    <row r="136" spans="1:10" ht="115.5" customHeight="1" hidden="1">
      <c r="A136" s="52" t="s">
        <v>12</v>
      </c>
      <c r="B136" s="22">
        <v>817</v>
      </c>
      <c r="C136" s="6" t="s">
        <v>34</v>
      </c>
      <c r="D136" s="47" t="s">
        <v>39</v>
      </c>
      <c r="E136" s="6" t="s">
        <v>13</v>
      </c>
      <c r="F136" s="6"/>
      <c r="G136" s="73">
        <f>G137</f>
        <v>0</v>
      </c>
      <c r="H136" s="11">
        <f>H137</f>
        <v>0</v>
      </c>
      <c r="I136" s="48" t="e">
        <f t="shared" si="3"/>
        <v>#DIV/0!</v>
      </c>
      <c r="J136" s="85"/>
    </row>
    <row r="137" spans="1:10" ht="18" customHeight="1" hidden="1">
      <c r="A137" s="26" t="s">
        <v>92</v>
      </c>
      <c r="B137" s="22">
        <v>817</v>
      </c>
      <c r="C137" s="6" t="s">
        <v>34</v>
      </c>
      <c r="D137" s="47" t="s">
        <v>39</v>
      </c>
      <c r="E137" s="6" t="s">
        <v>13</v>
      </c>
      <c r="F137" s="6" t="s">
        <v>90</v>
      </c>
      <c r="G137" s="73">
        <v>0</v>
      </c>
      <c r="H137" s="11">
        <v>0</v>
      </c>
      <c r="I137" s="48" t="e">
        <f t="shared" si="3"/>
        <v>#DIV/0!</v>
      </c>
      <c r="J137" s="85"/>
    </row>
    <row r="138" spans="1:10" ht="117.75" customHeight="1">
      <c r="A138" s="26" t="s">
        <v>12</v>
      </c>
      <c r="B138" s="22">
        <v>817</v>
      </c>
      <c r="C138" s="6" t="s">
        <v>34</v>
      </c>
      <c r="D138" s="47" t="s">
        <v>39</v>
      </c>
      <c r="E138" s="6" t="s">
        <v>647</v>
      </c>
      <c r="F138" s="6" t="s">
        <v>90</v>
      </c>
      <c r="G138" s="73">
        <v>1085.4</v>
      </c>
      <c r="H138" s="11">
        <v>1085.4</v>
      </c>
      <c r="I138" s="48">
        <f aca="true" t="shared" si="9" ref="I138:I196">H138/G138*100</f>
        <v>100</v>
      </c>
      <c r="J138" s="85"/>
    </row>
    <row r="139" spans="1:10" ht="18" customHeight="1">
      <c r="A139" s="25" t="s">
        <v>455</v>
      </c>
      <c r="B139" s="22">
        <v>817</v>
      </c>
      <c r="C139" s="6" t="s">
        <v>34</v>
      </c>
      <c r="D139" s="47" t="s">
        <v>39</v>
      </c>
      <c r="E139" s="6" t="s">
        <v>513</v>
      </c>
      <c r="F139" s="6"/>
      <c r="G139" s="73">
        <f>G140+G144</f>
        <v>13975.199999999999</v>
      </c>
      <c r="H139" s="11">
        <f>H140+H144</f>
        <v>13745.8</v>
      </c>
      <c r="I139" s="48">
        <f t="shared" si="9"/>
        <v>98.35852080828897</v>
      </c>
      <c r="J139" s="85"/>
    </row>
    <row r="140" spans="1:10" ht="18" customHeight="1">
      <c r="A140" s="26" t="s">
        <v>411</v>
      </c>
      <c r="B140" s="22">
        <v>817</v>
      </c>
      <c r="C140" s="6" t="s">
        <v>34</v>
      </c>
      <c r="D140" s="47" t="s">
        <v>39</v>
      </c>
      <c r="E140" s="6" t="s">
        <v>514</v>
      </c>
      <c r="F140" s="6"/>
      <c r="G140" s="73">
        <f>SUM(G141:G143)</f>
        <v>8824.199999999999</v>
      </c>
      <c r="H140" s="11">
        <f>SUM(H141:H143)</f>
        <v>8594.8</v>
      </c>
      <c r="I140" s="48">
        <f t="shared" si="9"/>
        <v>97.40033090818432</v>
      </c>
      <c r="J140" s="85"/>
    </row>
    <row r="141" spans="1:10" ht="18" customHeight="1">
      <c r="A141" s="26" t="s">
        <v>434</v>
      </c>
      <c r="B141" s="22">
        <v>817</v>
      </c>
      <c r="C141" s="6" t="s">
        <v>34</v>
      </c>
      <c r="D141" s="47" t="s">
        <v>39</v>
      </c>
      <c r="E141" s="6" t="s">
        <v>514</v>
      </c>
      <c r="F141" s="6" t="s">
        <v>90</v>
      </c>
      <c r="G141" s="73">
        <v>6025</v>
      </c>
      <c r="H141" s="11">
        <v>6025</v>
      </c>
      <c r="I141" s="48">
        <f t="shared" si="9"/>
        <v>100</v>
      </c>
      <c r="J141" s="87"/>
    </row>
    <row r="142" spans="1:10" ht="18" customHeight="1">
      <c r="A142" s="26" t="s">
        <v>325</v>
      </c>
      <c r="B142" s="22">
        <v>817</v>
      </c>
      <c r="C142" s="6" t="s">
        <v>34</v>
      </c>
      <c r="D142" s="47" t="s">
        <v>39</v>
      </c>
      <c r="E142" s="6" t="s">
        <v>514</v>
      </c>
      <c r="F142" s="6" t="s">
        <v>94</v>
      </c>
      <c r="G142" s="73">
        <v>2768.3</v>
      </c>
      <c r="H142" s="11">
        <v>2538.9</v>
      </c>
      <c r="I142" s="48">
        <f t="shared" si="9"/>
        <v>91.71332586786114</v>
      </c>
      <c r="J142" s="85"/>
    </row>
    <row r="143" spans="1:10" ht="18" customHeight="1">
      <c r="A143" s="26" t="s">
        <v>435</v>
      </c>
      <c r="B143" s="22">
        <v>817</v>
      </c>
      <c r="C143" s="6" t="s">
        <v>34</v>
      </c>
      <c r="D143" s="47" t="s">
        <v>39</v>
      </c>
      <c r="E143" s="6" t="s">
        <v>514</v>
      </c>
      <c r="F143" s="6" t="s">
        <v>95</v>
      </c>
      <c r="G143" s="73">
        <v>30.9</v>
      </c>
      <c r="H143" s="11">
        <v>30.9</v>
      </c>
      <c r="I143" s="48">
        <f t="shared" si="9"/>
        <v>100</v>
      </c>
      <c r="J143" s="85"/>
    </row>
    <row r="144" spans="1:10" ht="18" customHeight="1">
      <c r="A144" s="26" t="s">
        <v>425</v>
      </c>
      <c r="B144" s="22">
        <v>817</v>
      </c>
      <c r="C144" s="6" t="s">
        <v>34</v>
      </c>
      <c r="D144" s="47" t="s">
        <v>39</v>
      </c>
      <c r="E144" s="6" t="s">
        <v>515</v>
      </c>
      <c r="F144" s="6"/>
      <c r="G144" s="73">
        <f>G145</f>
        <v>5151</v>
      </c>
      <c r="H144" s="11">
        <f>H145</f>
        <v>5151</v>
      </c>
      <c r="I144" s="48">
        <f t="shared" si="9"/>
        <v>100</v>
      </c>
      <c r="J144" s="85"/>
    </row>
    <row r="145" spans="1:10" ht="18" customHeight="1">
      <c r="A145" s="26" t="s">
        <v>116</v>
      </c>
      <c r="B145" s="22">
        <v>817</v>
      </c>
      <c r="C145" s="6" t="s">
        <v>34</v>
      </c>
      <c r="D145" s="47" t="s">
        <v>39</v>
      </c>
      <c r="E145" s="6" t="s">
        <v>515</v>
      </c>
      <c r="F145" s="6" t="s">
        <v>90</v>
      </c>
      <c r="G145" s="73">
        <v>5151</v>
      </c>
      <c r="H145" s="11">
        <v>5151</v>
      </c>
      <c r="I145" s="48">
        <f t="shared" si="9"/>
        <v>100</v>
      </c>
      <c r="J145" s="85"/>
    </row>
    <row r="146" spans="1:10" ht="18.75" customHeight="1">
      <c r="A146" s="24" t="s">
        <v>351</v>
      </c>
      <c r="B146" s="22">
        <v>817</v>
      </c>
      <c r="C146" s="20" t="s">
        <v>34</v>
      </c>
      <c r="D146" s="21" t="s">
        <v>77</v>
      </c>
      <c r="E146" s="6"/>
      <c r="F146" s="6"/>
      <c r="G146" s="73">
        <f aca="true" t="shared" si="10" ref="G146:H148">G147</f>
        <v>0.5</v>
      </c>
      <c r="H146" s="11">
        <f t="shared" si="10"/>
        <v>0.5</v>
      </c>
      <c r="I146" s="48">
        <f t="shared" si="9"/>
        <v>100</v>
      </c>
      <c r="J146" s="85"/>
    </row>
    <row r="147" spans="1:10" ht="18.75" customHeight="1">
      <c r="A147" s="26" t="s">
        <v>82</v>
      </c>
      <c r="B147" s="22">
        <v>817</v>
      </c>
      <c r="C147" s="6" t="s">
        <v>34</v>
      </c>
      <c r="D147" s="47" t="s">
        <v>77</v>
      </c>
      <c r="E147" s="6" t="s">
        <v>363</v>
      </c>
      <c r="F147" s="6"/>
      <c r="G147" s="11">
        <f>G148</f>
        <v>0.5</v>
      </c>
      <c r="H147" s="11">
        <f t="shared" si="10"/>
        <v>0.5</v>
      </c>
      <c r="I147" s="48">
        <f t="shared" si="9"/>
        <v>100</v>
      </c>
      <c r="J147" s="85"/>
    </row>
    <row r="148" spans="1:10" ht="38.25" customHeight="1">
      <c r="A148" s="26" t="s">
        <v>393</v>
      </c>
      <c r="B148" s="22">
        <v>817</v>
      </c>
      <c r="C148" s="6" t="s">
        <v>34</v>
      </c>
      <c r="D148" s="47" t="s">
        <v>77</v>
      </c>
      <c r="E148" s="6" t="s">
        <v>367</v>
      </c>
      <c r="F148" s="6"/>
      <c r="G148" s="11">
        <f t="shared" si="10"/>
        <v>0.5</v>
      </c>
      <c r="H148" s="30">
        <f t="shared" si="10"/>
        <v>0.5</v>
      </c>
      <c r="I148" s="48">
        <f t="shared" si="9"/>
        <v>100</v>
      </c>
      <c r="J148" s="85"/>
    </row>
    <row r="149" spans="1:10" ht="20.25" customHeight="1">
      <c r="A149" s="26" t="s">
        <v>325</v>
      </c>
      <c r="B149" s="22">
        <v>817</v>
      </c>
      <c r="C149" s="6" t="s">
        <v>34</v>
      </c>
      <c r="D149" s="47" t="s">
        <v>77</v>
      </c>
      <c r="E149" s="6" t="s">
        <v>367</v>
      </c>
      <c r="F149" s="6" t="s">
        <v>94</v>
      </c>
      <c r="G149" s="11">
        <v>0.5</v>
      </c>
      <c r="H149" s="30">
        <v>0.5</v>
      </c>
      <c r="I149" s="48">
        <f t="shared" si="9"/>
        <v>100</v>
      </c>
      <c r="J149" s="85"/>
    </row>
    <row r="150" spans="1:10" ht="0.75" customHeight="1">
      <c r="A150" s="60"/>
      <c r="B150" s="22">
        <v>817</v>
      </c>
      <c r="C150" s="6"/>
      <c r="D150" s="47"/>
      <c r="E150" s="6"/>
      <c r="F150" s="6"/>
      <c r="G150" s="11"/>
      <c r="H150" s="30"/>
      <c r="I150" s="48" t="e">
        <f t="shared" si="9"/>
        <v>#DIV/0!</v>
      </c>
      <c r="J150" s="85"/>
    </row>
    <row r="151" spans="1:10" ht="20.25">
      <c r="A151" s="61" t="s">
        <v>40</v>
      </c>
      <c r="B151" s="22">
        <v>817</v>
      </c>
      <c r="C151" s="20" t="s">
        <v>34</v>
      </c>
      <c r="D151" s="20" t="s">
        <v>78</v>
      </c>
      <c r="E151" s="6"/>
      <c r="F151" s="47"/>
      <c r="G151" s="11">
        <f>G152</f>
        <v>0</v>
      </c>
      <c r="H151" s="11">
        <f>H152</f>
        <v>0</v>
      </c>
      <c r="I151" s="48">
        <v>0</v>
      </c>
      <c r="J151" s="85"/>
    </row>
    <row r="152" spans="1:10" ht="20.25">
      <c r="A152" s="26" t="s">
        <v>40</v>
      </c>
      <c r="B152" s="22">
        <v>817</v>
      </c>
      <c r="C152" s="6" t="s">
        <v>34</v>
      </c>
      <c r="D152" s="6" t="s">
        <v>78</v>
      </c>
      <c r="E152" s="6" t="s">
        <v>368</v>
      </c>
      <c r="F152" s="47"/>
      <c r="G152" s="11">
        <f>G153</f>
        <v>0</v>
      </c>
      <c r="H152" s="11">
        <f>H153</f>
        <v>0</v>
      </c>
      <c r="I152" s="48">
        <v>0</v>
      </c>
      <c r="J152" s="85"/>
    </row>
    <row r="153" spans="1:10" ht="20.25">
      <c r="A153" s="26" t="s">
        <v>41</v>
      </c>
      <c r="B153" s="22">
        <v>817</v>
      </c>
      <c r="C153" s="6" t="s">
        <v>34</v>
      </c>
      <c r="D153" s="6" t="s">
        <v>78</v>
      </c>
      <c r="E153" s="6" t="s">
        <v>369</v>
      </c>
      <c r="F153" s="47"/>
      <c r="G153" s="11">
        <f>G155</f>
        <v>0</v>
      </c>
      <c r="H153" s="11">
        <f>H155</f>
        <v>0</v>
      </c>
      <c r="I153" s="48">
        <v>0</v>
      </c>
      <c r="J153" s="85"/>
    </row>
    <row r="154" spans="1:10" ht="20.25">
      <c r="A154" s="26" t="s">
        <v>167</v>
      </c>
      <c r="B154" s="22">
        <v>817</v>
      </c>
      <c r="C154" s="6" t="s">
        <v>34</v>
      </c>
      <c r="D154" s="6" t="s">
        <v>78</v>
      </c>
      <c r="E154" s="6" t="s">
        <v>237</v>
      </c>
      <c r="F154" s="47"/>
      <c r="G154" s="11">
        <f>G155</f>
        <v>0</v>
      </c>
      <c r="H154" s="11">
        <f>H155</f>
        <v>0</v>
      </c>
      <c r="I154" s="48">
        <v>0</v>
      </c>
      <c r="J154" s="85"/>
    </row>
    <row r="155" spans="1:10" ht="20.25">
      <c r="A155" s="26" t="s">
        <v>236</v>
      </c>
      <c r="B155" s="22">
        <v>817</v>
      </c>
      <c r="C155" s="6" t="s">
        <v>34</v>
      </c>
      <c r="D155" s="6" t="s">
        <v>78</v>
      </c>
      <c r="E155" s="6" t="s">
        <v>237</v>
      </c>
      <c r="F155" s="47" t="s">
        <v>96</v>
      </c>
      <c r="G155" s="73">
        <v>0</v>
      </c>
      <c r="H155" s="11">
        <v>0</v>
      </c>
      <c r="I155" s="48">
        <v>0</v>
      </c>
      <c r="J155" s="85"/>
    </row>
    <row r="156" spans="1:10" ht="21" customHeight="1">
      <c r="A156" s="24" t="s">
        <v>42</v>
      </c>
      <c r="B156" s="22">
        <v>817</v>
      </c>
      <c r="C156" s="20" t="s">
        <v>34</v>
      </c>
      <c r="D156" s="21" t="s">
        <v>79</v>
      </c>
      <c r="E156" s="6"/>
      <c r="F156" s="6"/>
      <c r="G156" s="11">
        <f>G165+G172+G177+G197+G211</f>
        <v>5575.7</v>
      </c>
      <c r="H156" s="11">
        <f>H165+H172+H177+H197+H211</f>
        <v>5432.4</v>
      </c>
      <c r="I156" s="11">
        <f>I165+I172+I177+I197+I211</f>
        <v>480.1723741590487</v>
      </c>
      <c r="J156" s="85"/>
    </row>
    <row r="157" spans="1:10" ht="37.5" hidden="1">
      <c r="A157" s="24" t="s">
        <v>324</v>
      </c>
      <c r="B157" s="22">
        <v>817</v>
      </c>
      <c r="C157" s="6" t="s">
        <v>34</v>
      </c>
      <c r="D157" s="6" t="s">
        <v>79</v>
      </c>
      <c r="E157" s="6" t="s">
        <v>370</v>
      </c>
      <c r="F157" s="47"/>
      <c r="G157" s="30">
        <f>G158</f>
        <v>0</v>
      </c>
      <c r="H157" s="42"/>
      <c r="I157" s="48" t="e">
        <f t="shared" si="9"/>
        <v>#DIV/0!</v>
      </c>
      <c r="J157" s="85"/>
    </row>
    <row r="158" spans="1:10" ht="42.75" customHeight="1" hidden="1">
      <c r="A158" s="24" t="s">
        <v>426</v>
      </c>
      <c r="B158" s="22">
        <v>817</v>
      </c>
      <c r="C158" s="6" t="s">
        <v>34</v>
      </c>
      <c r="D158" s="6" t="s">
        <v>79</v>
      </c>
      <c r="E158" s="6" t="s">
        <v>370</v>
      </c>
      <c r="F158" s="47"/>
      <c r="G158" s="30">
        <f>G159</f>
        <v>0</v>
      </c>
      <c r="H158" s="11">
        <f>H159</f>
        <v>0</v>
      </c>
      <c r="I158" s="48" t="e">
        <f t="shared" si="9"/>
        <v>#DIV/0!</v>
      </c>
      <c r="J158" s="85"/>
    </row>
    <row r="159" spans="1:10" ht="24" customHeight="1" hidden="1">
      <c r="A159" s="25" t="s">
        <v>2</v>
      </c>
      <c r="B159" s="22">
        <v>817</v>
      </c>
      <c r="C159" s="6" t="s">
        <v>34</v>
      </c>
      <c r="D159" s="6" t="s">
        <v>79</v>
      </c>
      <c r="E159" s="6" t="s">
        <v>3</v>
      </c>
      <c r="F159" s="47"/>
      <c r="G159" s="11">
        <f>G160+G163</f>
        <v>0</v>
      </c>
      <c r="H159" s="11">
        <f>H160+H163</f>
        <v>0</v>
      </c>
      <c r="I159" s="48" t="e">
        <f t="shared" si="9"/>
        <v>#DIV/0!</v>
      </c>
      <c r="J159" s="85"/>
    </row>
    <row r="160" spans="1:10" ht="24" customHeight="1" hidden="1">
      <c r="A160" s="26" t="s">
        <v>20</v>
      </c>
      <c r="B160" s="22">
        <v>817</v>
      </c>
      <c r="C160" s="6" t="s">
        <v>34</v>
      </c>
      <c r="D160" s="6" t="s">
        <v>79</v>
      </c>
      <c r="E160" s="6" t="s">
        <v>4</v>
      </c>
      <c r="F160" s="47"/>
      <c r="G160" s="30">
        <f>G161+G162</f>
        <v>0</v>
      </c>
      <c r="H160" s="11">
        <f>H161</f>
        <v>0</v>
      </c>
      <c r="I160" s="48" t="e">
        <f t="shared" si="9"/>
        <v>#DIV/0!</v>
      </c>
      <c r="J160" s="85"/>
    </row>
    <row r="161" spans="1:10" ht="24" customHeight="1" hidden="1">
      <c r="A161" s="26" t="s">
        <v>325</v>
      </c>
      <c r="B161" s="22">
        <v>817</v>
      </c>
      <c r="C161" s="6" t="s">
        <v>34</v>
      </c>
      <c r="D161" s="6" t="s">
        <v>79</v>
      </c>
      <c r="E161" s="6" t="s">
        <v>4</v>
      </c>
      <c r="F161" s="47" t="s">
        <v>94</v>
      </c>
      <c r="G161" s="11">
        <v>0</v>
      </c>
      <c r="H161" s="11">
        <v>0</v>
      </c>
      <c r="I161" s="48" t="e">
        <f t="shared" si="9"/>
        <v>#DIV/0!</v>
      </c>
      <c r="J161" s="85"/>
    </row>
    <row r="162" spans="1:10" ht="24" customHeight="1" hidden="1">
      <c r="A162" s="26" t="s">
        <v>352</v>
      </c>
      <c r="B162" s="22">
        <v>817</v>
      </c>
      <c r="C162" s="6" t="s">
        <v>34</v>
      </c>
      <c r="D162" s="6" t="s">
        <v>79</v>
      </c>
      <c r="E162" s="6" t="s">
        <v>4</v>
      </c>
      <c r="F162" s="47" t="s">
        <v>353</v>
      </c>
      <c r="G162" s="30">
        <v>0</v>
      </c>
      <c r="H162" s="11">
        <v>0</v>
      </c>
      <c r="I162" s="48" t="e">
        <f t="shared" si="9"/>
        <v>#DIV/0!</v>
      </c>
      <c r="J162" s="85"/>
    </row>
    <row r="163" spans="1:10" ht="24" customHeight="1" hidden="1">
      <c r="A163" s="26" t="s">
        <v>17</v>
      </c>
      <c r="B163" s="22">
        <v>817</v>
      </c>
      <c r="C163" s="6" t="s">
        <v>34</v>
      </c>
      <c r="D163" s="6" t="s">
        <v>79</v>
      </c>
      <c r="E163" s="6" t="s">
        <v>18</v>
      </c>
      <c r="F163" s="47"/>
      <c r="G163" s="11">
        <f>G164</f>
        <v>0</v>
      </c>
      <c r="H163" s="11">
        <f>H164</f>
        <v>0</v>
      </c>
      <c r="I163" s="48" t="e">
        <f t="shared" si="9"/>
        <v>#DIV/0!</v>
      </c>
      <c r="J163" s="85"/>
    </row>
    <row r="164" spans="1:10" ht="24" customHeight="1" hidden="1">
      <c r="A164" s="26" t="s">
        <v>119</v>
      </c>
      <c r="B164" s="22">
        <v>817</v>
      </c>
      <c r="C164" s="6" t="s">
        <v>34</v>
      </c>
      <c r="D164" s="6" t="s">
        <v>79</v>
      </c>
      <c r="E164" s="6" t="s">
        <v>18</v>
      </c>
      <c r="F164" s="47" t="s">
        <v>120</v>
      </c>
      <c r="G164" s="11">
        <v>0</v>
      </c>
      <c r="H164" s="11">
        <v>0</v>
      </c>
      <c r="I164" s="48" t="e">
        <f t="shared" si="9"/>
        <v>#DIV/0!</v>
      </c>
      <c r="J164" s="85"/>
    </row>
    <row r="165" spans="1:10" ht="37.5">
      <c r="A165" s="24" t="s">
        <v>104</v>
      </c>
      <c r="B165" s="22">
        <v>817</v>
      </c>
      <c r="C165" s="6" t="s">
        <v>34</v>
      </c>
      <c r="D165" s="6" t="s">
        <v>79</v>
      </c>
      <c r="E165" s="6" t="s">
        <v>371</v>
      </c>
      <c r="F165" s="47"/>
      <c r="G165" s="11">
        <f aca="true" t="shared" si="11" ref="G165:H167">G166</f>
        <v>10</v>
      </c>
      <c r="H165" s="11">
        <f t="shared" si="11"/>
        <v>10</v>
      </c>
      <c r="I165" s="48">
        <f t="shared" si="9"/>
        <v>100</v>
      </c>
      <c r="J165" s="85"/>
    </row>
    <row r="166" spans="1:10" ht="39">
      <c r="A166" s="25" t="s">
        <v>516</v>
      </c>
      <c r="B166" s="22">
        <v>817</v>
      </c>
      <c r="C166" s="6" t="s">
        <v>34</v>
      </c>
      <c r="D166" s="6" t="s">
        <v>79</v>
      </c>
      <c r="E166" s="6" t="s">
        <v>517</v>
      </c>
      <c r="F166" s="47"/>
      <c r="G166" s="11">
        <f t="shared" si="11"/>
        <v>10</v>
      </c>
      <c r="H166" s="11">
        <f t="shared" si="11"/>
        <v>10</v>
      </c>
      <c r="I166" s="48">
        <f t="shared" si="9"/>
        <v>100</v>
      </c>
      <c r="J166" s="85"/>
    </row>
    <row r="167" spans="1:10" ht="37.5">
      <c r="A167" s="62" t="s">
        <v>16</v>
      </c>
      <c r="B167" s="22">
        <v>817</v>
      </c>
      <c r="C167" s="6" t="s">
        <v>34</v>
      </c>
      <c r="D167" s="6" t="s">
        <v>79</v>
      </c>
      <c r="E167" s="6" t="s">
        <v>518</v>
      </c>
      <c r="F167" s="47"/>
      <c r="G167" s="11">
        <f t="shared" si="11"/>
        <v>10</v>
      </c>
      <c r="H167" s="11">
        <f t="shared" si="11"/>
        <v>10</v>
      </c>
      <c r="I167" s="48">
        <f t="shared" si="9"/>
        <v>100</v>
      </c>
      <c r="J167" s="85"/>
    </row>
    <row r="168" spans="1:10" ht="20.25">
      <c r="A168" s="26" t="s">
        <v>115</v>
      </c>
      <c r="B168" s="22">
        <v>817</v>
      </c>
      <c r="C168" s="6" t="s">
        <v>34</v>
      </c>
      <c r="D168" s="6" t="s">
        <v>79</v>
      </c>
      <c r="E168" s="6" t="s">
        <v>518</v>
      </c>
      <c r="F168" s="47" t="s">
        <v>94</v>
      </c>
      <c r="G168" s="11">
        <v>10</v>
      </c>
      <c r="H168" s="11">
        <v>10</v>
      </c>
      <c r="I168" s="48">
        <f t="shared" si="9"/>
        <v>100</v>
      </c>
      <c r="J168" s="85"/>
    </row>
    <row r="169" spans="1:10" ht="20.25" hidden="1">
      <c r="A169" s="26" t="s">
        <v>93</v>
      </c>
      <c r="B169" s="22">
        <v>817</v>
      </c>
      <c r="C169" s="6" t="s">
        <v>34</v>
      </c>
      <c r="D169" s="6" t="s">
        <v>79</v>
      </c>
      <c r="E169" s="6" t="s">
        <v>61</v>
      </c>
      <c r="F169" s="47" t="s">
        <v>94</v>
      </c>
      <c r="G169" s="30"/>
      <c r="H169" s="42"/>
      <c r="I169" s="48" t="e">
        <f t="shared" si="9"/>
        <v>#DIV/0!</v>
      </c>
      <c r="J169" s="85"/>
    </row>
    <row r="170" spans="1:10" ht="0.75" customHeight="1" hidden="1">
      <c r="A170" s="63" t="s">
        <v>394</v>
      </c>
      <c r="B170" s="22">
        <v>817</v>
      </c>
      <c r="C170" s="6" t="s">
        <v>34</v>
      </c>
      <c r="D170" s="6" t="s">
        <v>79</v>
      </c>
      <c r="E170" s="6" t="s">
        <v>372</v>
      </c>
      <c r="F170" s="47"/>
      <c r="G170" s="30">
        <f>G171</f>
        <v>0</v>
      </c>
      <c r="H170" s="42"/>
      <c r="I170" s="48" t="e">
        <f t="shared" si="9"/>
        <v>#DIV/0!</v>
      </c>
      <c r="J170" s="85"/>
    </row>
    <row r="171" spans="1:10" ht="20.25" hidden="1">
      <c r="A171" s="26" t="s">
        <v>325</v>
      </c>
      <c r="B171" s="22">
        <v>817</v>
      </c>
      <c r="C171" s="6" t="s">
        <v>34</v>
      </c>
      <c r="D171" s="6" t="s">
        <v>79</v>
      </c>
      <c r="E171" s="6" t="s">
        <v>372</v>
      </c>
      <c r="F171" s="47" t="s">
        <v>94</v>
      </c>
      <c r="G171" s="30">
        <v>0</v>
      </c>
      <c r="H171" s="42"/>
      <c r="I171" s="48" t="e">
        <f t="shared" si="9"/>
        <v>#DIV/0!</v>
      </c>
      <c r="J171" s="85"/>
    </row>
    <row r="172" spans="1:10" ht="42.75" customHeight="1">
      <c r="A172" s="31" t="s">
        <v>99</v>
      </c>
      <c r="B172" s="22">
        <v>817</v>
      </c>
      <c r="C172" s="6" t="s">
        <v>34</v>
      </c>
      <c r="D172" s="6" t="s">
        <v>79</v>
      </c>
      <c r="E172" s="6" t="s">
        <v>269</v>
      </c>
      <c r="F172" s="47"/>
      <c r="G172" s="11">
        <f aca="true" t="shared" si="12" ref="G172:H175">G173</f>
        <v>750</v>
      </c>
      <c r="H172" s="11">
        <f t="shared" si="12"/>
        <v>624</v>
      </c>
      <c r="I172" s="48">
        <f t="shared" si="9"/>
        <v>83.2</v>
      </c>
      <c r="J172" s="85"/>
    </row>
    <row r="173" spans="1:10" ht="61.5" customHeight="1">
      <c r="A173" s="25" t="s">
        <v>511</v>
      </c>
      <c r="B173" s="22">
        <v>817</v>
      </c>
      <c r="C173" s="6" t="s">
        <v>34</v>
      </c>
      <c r="D173" s="6" t="s">
        <v>79</v>
      </c>
      <c r="E173" s="6" t="s">
        <v>291</v>
      </c>
      <c r="F173" s="47"/>
      <c r="G173" s="11">
        <f t="shared" si="12"/>
        <v>750</v>
      </c>
      <c r="H173" s="11">
        <f t="shared" si="12"/>
        <v>624</v>
      </c>
      <c r="I173" s="48">
        <f t="shared" si="9"/>
        <v>83.2</v>
      </c>
      <c r="J173" s="85"/>
    </row>
    <row r="174" spans="1:10" ht="40.5" customHeight="1">
      <c r="A174" s="25" t="s">
        <v>512</v>
      </c>
      <c r="B174" s="22">
        <v>817</v>
      </c>
      <c r="C174" s="6" t="s">
        <v>34</v>
      </c>
      <c r="D174" s="6" t="s">
        <v>79</v>
      </c>
      <c r="E174" s="6" t="s">
        <v>292</v>
      </c>
      <c r="F174" s="47"/>
      <c r="G174" s="11">
        <f t="shared" si="12"/>
        <v>750</v>
      </c>
      <c r="H174" s="11">
        <f t="shared" si="12"/>
        <v>624</v>
      </c>
      <c r="I174" s="48">
        <f t="shared" si="9"/>
        <v>83.2</v>
      </c>
      <c r="J174" s="85"/>
    </row>
    <row r="175" spans="1:10" ht="18.75" customHeight="1">
      <c r="A175" s="26" t="s">
        <v>206</v>
      </c>
      <c r="B175" s="22">
        <v>817</v>
      </c>
      <c r="C175" s="6" t="s">
        <v>34</v>
      </c>
      <c r="D175" s="6" t="s">
        <v>79</v>
      </c>
      <c r="E175" s="6" t="s">
        <v>293</v>
      </c>
      <c r="F175" s="47"/>
      <c r="G175" s="11">
        <f t="shared" si="12"/>
        <v>750</v>
      </c>
      <c r="H175" s="11">
        <f t="shared" si="12"/>
        <v>624</v>
      </c>
      <c r="I175" s="48">
        <f t="shared" si="9"/>
        <v>83.2</v>
      </c>
      <c r="J175" s="85"/>
    </row>
    <row r="176" spans="1:10" ht="18.75" customHeight="1">
      <c r="A176" s="65" t="s">
        <v>207</v>
      </c>
      <c r="B176" s="22">
        <v>817</v>
      </c>
      <c r="C176" s="6" t="s">
        <v>34</v>
      </c>
      <c r="D176" s="6" t="s">
        <v>79</v>
      </c>
      <c r="E176" s="6" t="s">
        <v>293</v>
      </c>
      <c r="F176" s="47" t="s">
        <v>208</v>
      </c>
      <c r="G176" s="73">
        <v>750</v>
      </c>
      <c r="H176" s="11">
        <v>624</v>
      </c>
      <c r="I176" s="48">
        <f t="shared" si="9"/>
        <v>83.2</v>
      </c>
      <c r="J176" s="85"/>
    </row>
    <row r="177" spans="1:10" ht="39.75" customHeight="1">
      <c r="A177" s="24" t="s">
        <v>160</v>
      </c>
      <c r="B177" s="22">
        <v>817</v>
      </c>
      <c r="C177" s="6" t="s">
        <v>34</v>
      </c>
      <c r="D177" s="6" t="s">
        <v>79</v>
      </c>
      <c r="E177" s="6" t="s">
        <v>243</v>
      </c>
      <c r="F177" s="47"/>
      <c r="G177" s="11">
        <f>G178+G191</f>
        <v>250.6</v>
      </c>
      <c r="H177" s="11">
        <f>H178+H191</f>
        <v>245.4</v>
      </c>
      <c r="I177" s="48">
        <f t="shared" si="9"/>
        <v>97.92498004788509</v>
      </c>
      <c r="J177" s="85"/>
    </row>
    <row r="178" spans="1:10" ht="18.75" customHeight="1">
      <c r="A178" s="25" t="s">
        <v>346</v>
      </c>
      <c r="B178" s="22">
        <v>817</v>
      </c>
      <c r="C178" s="6" t="s">
        <v>34</v>
      </c>
      <c r="D178" s="6" t="s">
        <v>79</v>
      </c>
      <c r="E178" s="6" t="s">
        <v>285</v>
      </c>
      <c r="F178" s="47"/>
      <c r="G178" s="11">
        <f>G179+G182+G185+G188</f>
        <v>227.5</v>
      </c>
      <c r="H178" s="11">
        <f>H179+H182+H185+H188</f>
        <v>222.3</v>
      </c>
      <c r="I178" s="48">
        <f t="shared" si="9"/>
        <v>97.71428571428572</v>
      </c>
      <c r="J178" s="85"/>
    </row>
    <row r="179" spans="1:10" ht="43.5" customHeight="1">
      <c r="A179" s="25" t="s">
        <v>478</v>
      </c>
      <c r="B179" s="22">
        <v>817</v>
      </c>
      <c r="C179" s="6" t="s">
        <v>34</v>
      </c>
      <c r="D179" s="6" t="s">
        <v>79</v>
      </c>
      <c r="E179" s="6" t="s">
        <v>286</v>
      </c>
      <c r="F179" s="47"/>
      <c r="G179" s="11">
        <f>G180</f>
        <v>15</v>
      </c>
      <c r="H179" s="11">
        <f>H180</f>
        <v>15</v>
      </c>
      <c r="I179" s="48">
        <f t="shared" si="9"/>
        <v>100</v>
      </c>
      <c r="J179" s="85"/>
    </row>
    <row r="180" spans="1:10" ht="25.5" customHeight="1">
      <c r="A180" s="26" t="s">
        <v>354</v>
      </c>
      <c r="B180" s="22">
        <v>817</v>
      </c>
      <c r="C180" s="6" t="s">
        <v>34</v>
      </c>
      <c r="D180" s="6" t="s">
        <v>79</v>
      </c>
      <c r="E180" s="6" t="s">
        <v>294</v>
      </c>
      <c r="F180" s="47"/>
      <c r="G180" s="11">
        <f>G181</f>
        <v>15</v>
      </c>
      <c r="H180" s="11">
        <f>H181</f>
        <v>15</v>
      </c>
      <c r="I180" s="48">
        <f t="shared" si="9"/>
        <v>100</v>
      </c>
      <c r="J180" s="85"/>
    </row>
    <row r="181" spans="1:10" ht="18.75" customHeight="1">
      <c r="A181" s="26" t="s">
        <v>115</v>
      </c>
      <c r="B181" s="22">
        <v>817</v>
      </c>
      <c r="C181" s="6" t="s">
        <v>34</v>
      </c>
      <c r="D181" s="6" t="s">
        <v>79</v>
      </c>
      <c r="E181" s="6" t="s">
        <v>294</v>
      </c>
      <c r="F181" s="47" t="s">
        <v>94</v>
      </c>
      <c r="G181" s="11">
        <v>15</v>
      </c>
      <c r="H181" s="11">
        <v>15</v>
      </c>
      <c r="I181" s="48">
        <f t="shared" si="9"/>
        <v>100</v>
      </c>
      <c r="J181" s="85"/>
    </row>
    <row r="182" spans="1:10" ht="39.75" customHeight="1">
      <c r="A182" s="64" t="s">
        <v>456</v>
      </c>
      <c r="B182" s="22">
        <v>817</v>
      </c>
      <c r="C182" s="6" t="s">
        <v>34</v>
      </c>
      <c r="D182" s="6" t="s">
        <v>79</v>
      </c>
      <c r="E182" s="6" t="s">
        <v>295</v>
      </c>
      <c r="F182" s="47"/>
      <c r="G182" s="11">
        <f>G183</f>
        <v>2</v>
      </c>
      <c r="H182" s="11">
        <f>H183</f>
        <v>1</v>
      </c>
      <c r="I182" s="48">
        <f t="shared" si="9"/>
        <v>50</v>
      </c>
      <c r="J182" s="85"/>
    </row>
    <row r="183" spans="1:10" ht="18.75" customHeight="1">
      <c r="A183" s="26" t="s">
        <v>354</v>
      </c>
      <c r="B183" s="22">
        <v>817</v>
      </c>
      <c r="C183" s="6" t="s">
        <v>34</v>
      </c>
      <c r="D183" s="6" t="s">
        <v>79</v>
      </c>
      <c r="E183" s="6" t="s">
        <v>296</v>
      </c>
      <c r="F183" s="47"/>
      <c r="G183" s="11">
        <f>G184</f>
        <v>2</v>
      </c>
      <c r="H183" s="11">
        <f>H184</f>
        <v>1</v>
      </c>
      <c r="I183" s="48">
        <f t="shared" si="9"/>
        <v>50</v>
      </c>
      <c r="J183" s="85"/>
    </row>
    <row r="184" spans="1:10" ht="18.75" customHeight="1">
      <c r="A184" s="26" t="s">
        <v>204</v>
      </c>
      <c r="B184" s="22">
        <v>817</v>
      </c>
      <c r="C184" s="6" t="s">
        <v>34</v>
      </c>
      <c r="D184" s="6" t="s">
        <v>79</v>
      </c>
      <c r="E184" s="6" t="s">
        <v>296</v>
      </c>
      <c r="F184" s="47" t="s">
        <v>349</v>
      </c>
      <c r="G184" s="11">
        <v>2</v>
      </c>
      <c r="H184" s="11">
        <v>1</v>
      </c>
      <c r="I184" s="48">
        <f t="shared" si="9"/>
        <v>50</v>
      </c>
      <c r="J184" s="85"/>
    </row>
    <row r="185" spans="1:10" ht="18.75" customHeight="1">
      <c r="A185" s="25" t="s">
        <v>457</v>
      </c>
      <c r="B185" s="22">
        <v>817</v>
      </c>
      <c r="C185" s="6" t="s">
        <v>34</v>
      </c>
      <c r="D185" s="6" t="s">
        <v>79</v>
      </c>
      <c r="E185" s="6" t="s">
        <v>297</v>
      </c>
      <c r="F185" s="47"/>
      <c r="G185" s="11">
        <f>G186</f>
        <v>10</v>
      </c>
      <c r="H185" s="11">
        <f>H186</f>
        <v>10</v>
      </c>
      <c r="I185" s="48">
        <f t="shared" si="9"/>
        <v>100</v>
      </c>
      <c r="J185" s="85"/>
    </row>
    <row r="186" spans="1:10" ht="18.75" customHeight="1">
      <c r="A186" s="26" t="s">
        <v>354</v>
      </c>
      <c r="B186" s="22">
        <v>817</v>
      </c>
      <c r="C186" s="6" t="s">
        <v>34</v>
      </c>
      <c r="D186" s="6" t="s">
        <v>79</v>
      </c>
      <c r="E186" s="6" t="s">
        <v>298</v>
      </c>
      <c r="F186" s="47"/>
      <c r="G186" s="11">
        <f>G187</f>
        <v>10</v>
      </c>
      <c r="H186" s="11">
        <f>H187</f>
        <v>10</v>
      </c>
      <c r="I186" s="48">
        <f t="shared" si="9"/>
        <v>100</v>
      </c>
      <c r="J186" s="85"/>
    </row>
    <row r="187" spans="1:10" ht="18.75" customHeight="1">
      <c r="A187" s="26" t="s">
        <v>204</v>
      </c>
      <c r="B187" s="22">
        <v>817</v>
      </c>
      <c r="C187" s="6" t="s">
        <v>34</v>
      </c>
      <c r="D187" s="6" t="s">
        <v>79</v>
      </c>
      <c r="E187" s="6" t="s">
        <v>298</v>
      </c>
      <c r="F187" s="47" t="s">
        <v>349</v>
      </c>
      <c r="G187" s="11">
        <v>10</v>
      </c>
      <c r="H187" s="11">
        <v>10</v>
      </c>
      <c r="I187" s="48">
        <f t="shared" si="9"/>
        <v>100</v>
      </c>
      <c r="J187" s="85"/>
    </row>
    <row r="188" spans="1:10" ht="18.75" customHeight="1">
      <c r="A188" s="25" t="s">
        <v>458</v>
      </c>
      <c r="B188" s="22">
        <v>817</v>
      </c>
      <c r="C188" s="6" t="s">
        <v>34</v>
      </c>
      <c r="D188" s="6" t="s">
        <v>79</v>
      </c>
      <c r="E188" s="6" t="s">
        <v>299</v>
      </c>
      <c r="F188" s="47"/>
      <c r="G188" s="11">
        <f>G189</f>
        <v>200.5</v>
      </c>
      <c r="H188" s="11">
        <f>H189</f>
        <v>196.3</v>
      </c>
      <c r="I188" s="48">
        <f t="shared" si="9"/>
        <v>97.90523690773068</v>
      </c>
      <c r="J188" s="85"/>
    </row>
    <row r="189" spans="1:10" ht="18.75" customHeight="1">
      <c r="A189" s="63" t="s">
        <v>395</v>
      </c>
      <c r="B189" s="22">
        <v>817</v>
      </c>
      <c r="C189" s="6" t="s">
        <v>34</v>
      </c>
      <c r="D189" s="6" t="s">
        <v>79</v>
      </c>
      <c r="E189" s="6" t="s">
        <v>300</v>
      </c>
      <c r="F189" s="47"/>
      <c r="G189" s="11">
        <f>G190</f>
        <v>200.5</v>
      </c>
      <c r="H189" s="11">
        <f>H190</f>
        <v>196.3</v>
      </c>
      <c r="I189" s="48">
        <f t="shared" si="9"/>
        <v>97.90523690773068</v>
      </c>
      <c r="J189" s="85"/>
    </row>
    <row r="190" spans="1:10" ht="18.75" customHeight="1">
      <c r="A190" s="26" t="s">
        <v>115</v>
      </c>
      <c r="B190" s="22">
        <v>817</v>
      </c>
      <c r="C190" s="6" t="s">
        <v>34</v>
      </c>
      <c r="D190" s="6" t="s">
        <v>79</v>
      </c>
      <c r="E190" s="6" t="s">
        <v>300</v>
      </c>
      <c r="F190" s="47" t="s">
        <v>94</v>
      </c>
      <c r="G190" s="11">
        <v>200.5</v>
      </c>
      <c r="H190" s="11">
        <v>196.3</v>
      </c>
      <c r="I190" s="48">
        <f t="shared" si="9"/>
        <v>97.90523690773068</v>
      </c>
      <c r="J190" s="85"/>
    </row>
    <row r="191" spans="1:10" ht="18.75" customHeight="1">
      <c r="A191" s="25" t="s">
        <v>244</v>
      </c>
      <c r="B191" s="22">
        <v>817</v>
      </c>
      <c r="C191" s="6" t="s">
        <v>34</v>
      </c>
      <c r="D191" s="6" t="s">
        <v>79</v>
      </c>
      <c r="E191" s="6" t="s">
        <v>245</v>
      </c>
      <c r="F191" s="47"/>
      <c r="G191" s="11">
        <f>G192</f>
        <v>23.1</v>
      </c>
      <c r="H191" s="11">
        <f>H192</f>
        <v>23.1</v>
      </c>
      <c r="I191" s="48">
        <f t="shared" si="9"/>
        <v>100</v>
      </c>
      <c r="J191" s="85"/>
    </row>
    <row r="192" spans="1:10" ht="42" customHeight="1">
      <c r="A192" s="25" t="s">
        <v>505</v>
      </c>
      <c r="B192" s="22">
        <v>817</v>
      </c>
      <c r="C192" s="6" t="s">
        <v>34</v>
      </c>
      <c r="D192" s="6" t="s">
        <v>79</v>
      </c>
      <c r="E192" s="6" t="s">
        <v>507</v>
      </c>
      <c r="F192" s="47"/>
      <c r="G192" s="11">
        <f>G193+G195</f>
        <v>23.1</v>
      </c>
      <c r="H192" s="11">
        <f>H193+H195</f>
        <v>23.1</v>
      </c>
      <c r="I192" s="48">
        <f t="shared" si="9"/>
        <v>100</v>
      </c>
      <c r="J192" s="85"/>
    </row>
    <row r="193" spans="1:10" ht="45.75" customHeight="1">
      <c r="A193" s="26" t="s">
        <v>506</v>
      </c>
      <c r="B193" s="22">
        <v>817</v>
      </c>
      <c r="C193" s="6" t="s">
        <v>34</v>
      </c>
      <c r="D193" s="6" t="s">
        <v>79</v>
      </c>
      <c r="E193" s="6" t="s">
        <v>507</v>
      </c>
      <c r="F193" s="47"/>
      <c r="G193" s="11">
        <f>G194</f>
        <v>9</v>
      </c>
      <c r="H193" s="11">
        <f>H194</f>
        <v>9</v>
      </c>
      <c r="I193" s="48">
        <f t="shared" si="9"/>
        <v>100</v>
      </c>
      <c r="J193" s="85"/>
    </row>
    <row r="194" spans="1:10" ht="45.75" customHeight="1">
      <c r="A194" s="26" t="s">
        <v>115</v>
      </c>
      <c r="B194" s="22">
        <v>817</v>
      </c>
      <c r="C194" s="6" t="s">
        <v>34</v>
      </c>
      <c r="D194" s="6" t="s">
        <v>79</v>
      </c>
      <c r="E194" s="6" t="s">
        <v>507</v>
      </c>
      <c r="F194" s="47" t="s">
        <v>94</v>
      </c>
      <c r="G194" s="11">
        <v>9</v>
      </c>
      <c r="H194" s="11">
        <v>9</v>
      </c>
      <c r="I194" s="48">
        <f t="shared" si="9"/>
        <v>100</v>
      </c>
      <c r="J194" s="85"/>
    </row>
    <row r="195" spans="1:10" ht="45.75" customHeight="1">
      <c r="A195" s="26" t="s">
        <v>620</v>
      </c>
      <c r="B195" s="22">
        <v>817</v>
      </c>
      <c r="C195" s="6" t="s">
        <v>34</v>
      </c>
      <c r="D195" s="6" t="s">
        <v>79</v>
      </c>
      <c r="E195" s="6" t="s">
        <v>602</v>
      </c>
      <c r="F195" s="47"/>
      <c r="G195" s="73">
        <f>G196</f>
        <v>14.1</v>
      </c>
      <c r="H195" s="73">
        <f>H196</f>
        <v>14.1</v>
      </c>
      <c r="I195" s="48">
        <f t="shared" si="9"/>
        <v>100</v>
      </c>
      <c r="J195" s="85"/>
    </row>
    <row r="196" spans="1:10" ht="45.75" customHeight="1">
      <c r="A196" s="26" t="s">
        <v>115</v>
      </c>
      <c r="B196" s="22">
        <v>817</v>
      </c>
      <c r="C196" s="6" t="s">
        <v>34</v>
      </c>
      <c r="D196" s="6" t="s">
        <v>79</v>
      </c>
      <c r="E196" s="6" t="s">
        <v>602</v>
      </c>
      <c r="F196" s="47" t="s">
        <v>94</v>
      </c>
      <c r="G196" s="73">
        <v>14.1</v>
      </c>
      <c r="H196" s="11">
        <v>14.1</v>
      </c>
      <c r="I196" s="48">
        <f t="shared" si="9"/>
        <v>100</v>
      </c>
      <c r="J196" s="85"/>
    </row>
    <row r="197" spans="1:10" ht="37.5">
      <c r="A197" s="59" t="s">
        <v>106</v>
      </c>
      <c r="B197" s="22">
        <v>817</v>
      </c>
      <c r="C197" s="6" t="s">
        <v>34</v>
      </c>
      <c r="D197" s="6" t="s">
        <v>79</v>
      </c>
      <c r="E197" s="6" t="s">
        <v>287</v>
      </c>
      <c r="F197" s="47"/>
      <c r="G197" s="11">
        <f>G198+G201</f>
        <v>3294.9</v>
      </c>
      <c r="H197" s="11">
        <f>H198+H201</f>
        <v>3294.9</v>
      </c>
      <c r="I197" s="48">
        <f aca="true" t="shared" si="13" ref="I197:I257">H197/G197*100</f>
        <v>100</v>
      </c>
      <c r="J197" s="85"/>
    </row>
    <row r="198" spans="1:10" ht="20.25">
      <c r="A198" s="32" t="s">
        <v>459</v>
      </c>
      <c r="B198" s="22">
        <v>817</v>
      </c>
      <c r="C198" s="6" t="s">
        <v>34</v>
      </c>
      <c r="D198" s="6" t="s">
        <v>79</v>
      </c>
      <c r="E198" s="6" t="s">
        <v>301</v>
      </c>
      <c r="F198" s="47"/>
      <c r="G198" s="11">
        <f>G199</f>
        <v>45.6</v>
      </c>
      <c r="H198" s="11">
        <f>H199</f>
        <v>45.6</v>
      </c>
      <c r="I198" s="48">
        <f t="shared" si="13"/>
        <v>100</v>
      </c>
      <c r="J198" s="85"/>
    </row>
    <row r="199" spans="1:10" ht="20.25">
      <c r="A199" s="26" t="s">
        <v>411</v>
      </c>
      <c r="B199" s="22">
        <v>817</v>
      </c>
      <c r="C199" s="6" t="s">
        <v>34</v>
      </c>
      <c r="D199" s="6" t="s">
        <v>79</v>
      </c>
      <c r="E199" s="6" t="s">
        <v>302</v>
      </c>
      <c r="F199" s="47"/>
      <c r="G199" s="11">
        <f>G200</f>
        <v>45.6</v>
      </c>
      <c r="H199" s="11">
        <f>H200</f>
        <v>45.6</v>
      </c>
      <c r="I199" s="48">
        <f t="shared" si="13"/>
        <v>100</v>
      </c>
      <c r="J199" s="85"/>
    </row>
    <row r="200" spans="1:10" ht="20.25">
      <c r="A200" s="26" t="s">
        <v>325</v>
      </c>
      <c r="B200" s="22">
        <v>817</v>
      </c>
      <c r="C200" s="6" t="s">
        <v>34</v>
      </c>
      <c r="D200" s="6" t="s">
        <v>79</v>
      </c>
      <c r="E200" s="6" t="s">
        <v>302</v>
      </c>
      <c r="F200" s="47" t="s">
        <v>94</v>
      </c>
      <c r="G200" s="11">
        <v>45.6</v>
      </c>
      <c r="H200" s="11">
        <v>45.6</v>
      </c>
      <c r="I200" s="48">
        <f t="shared" si="13"/>
        <v>100</v>
      </c>
      <c r="J200" s="85"/>
    </row>
    <row r="201" spans="1:10" ht="20.25">
      <c r="A201" s="25" t="s">
        <v>460</v>
      </c>
      <c r="B201" s="22">
        <v>817</v>
      </c>
      <c r="C201" s="6" t="s">
        <v>34</v>
      </c>
      <c r="D201" s="6" t="s">
        <v>79</v>
      </c>
      <c r="E201" s="6" t="s">
        <v>276</v>
      </c>
      <c r="F201" s="47"/>
      <c r="G201" s="73">
        <f>G202</f>
        <v>3249.3</v>
      </c>
      <c r="H201" s="11">
        <f>H202</f>
        <v>3249.3</v>
      </c>
      <c r="I201" s="48">
        <f t="shared" si="13"/>
        <v>100</v>
      </c>
      <c r="J201" s="85"/>
    </row>
    <row r="202" spans="1:10" ht="56.25">
      <c r="A202" s="26" t="s">
        <v>340</v>
      </c>
      <c r="B202" s="22">
        <v>817</v>
      </c>
      <c r="C202" s="6" t="s">
        <v>34</v>
      </c>
      <c r="D202" s="6" t="s">
        <v>79</v>
      </c>
      <c r="E202" s="6" t="s">
        <v>277</v>
      </c>
      <c r="F202" s="47"/>
      <c r="G202" s="80">
        <f>G203</f>
        <v>3249.3</v>
      </c>
      <c r="H202" s="30">
        <f>H203</f>
        <v>3249.3</v>
      </c>
      <c r="I202" s="48">
        <f t="shared" si="13"/>
        <v>100</v>
      </c>
      <c r="J202" s="85"/>
    </row>
    <row r="203" spans="1:10" ht="26.25" customHeight="1">
      <c r="A203" s="26" t="s">
        <v>329</v>
      </c>
      <c r="B203" s="22">
        <v>817</v>
      </c>
      <c r="C203" s="6" t="s">
        <v>34</v>
      </c>
      <c r="D203" s="6" t="s">
        <v>79</v>
      </c>
      <c r="E203" s="6" t="s">
        <v>277</v>
      </c>
      <c r="F203" s="47" t="s">
        <v>330</v>
      </c>
      <c r="G203" s="80">
        <v>3249.3</v>
      </c>
      <c r="H203" s="30">
        <v>3249.3</v>
      </c>
      <c r="I203" s="48">
        <f t="shared" si="13"/>
        <v>100</v>
      </c>
      <c r="J203" s="88"/>
    </row>
    <row r="204" spans="1:10" ht="0.75" customHeight="1" hidden="1">
      <c r="A204" s="26" t="s">
        <v>328</v>
      </c>
      <c r="B204" s="22">
        <v>817</v>
      </c>
      <c r="C204" s="6" t="s">
        <v>34</v>
      </c>
      <c r="D204" s="6" t="s">
        <v>79</v>
      </c>
      <c r="E204" s="6" t="s">
        <v>360</v>
      </c>
      <c r="F204" s="47"/>
      <c r="G204" s="80">
        <f>G205+G207</f>
        <v>0</v>
      </c>
      <c r="H204" s="42"/>
      <c r="I204" s="48" t="e">
        <f t="shared" si="13"/>
        <v>#DIV/0!</v>
      </c>
      <c r="J204" s="85"/>
    </row>
    <row r="205" spans="1:10" ht="29.25" customHeight="1" hidden="1">
      <c r="A205" s="26" t="s">
        <v>350</v>
      </c>
      <c r="B205" s="22">
        <v>817</v>
      </c>
      <c r="C205" s="6" t="s">
        <v>34</v>
      </c>
      <c r="D205" s="6" t="s">
        <v>79</v>
      </c>
      <c r="E205" s="6" t="s">
        <v>373</v>
      </c>
      <c r="F205" s="47"/>
      <c r="G205" s="80">
        <f>G206</f>
        <v>0</v>
      </c>
      <c r="H205" s="42"/>
      <c r="I205" s="48" t="e">
        <f t="shared" si="13"/>
        <v>#DIV/0!</v>
      </c>
      <c r="J205" s="85"/>
    </row>
    <row r="206" spans="1:10" ht="30" customHeight="1" hidden="1">
      <c r="A206" s="26" t="s">
        <v>325</v>
      </c>
      <c r="B206" s="22">
        <v>817</v>
      </c>
      <c r="C206" s="6" t="s">
        <v>34</v>
      </c>
      <c r="D206" s="6" t="s">
        <v>79</v>
      </c>
      <c r="E206" s="6" t="s">
        <v>373</v>
      </c>
      <c r="F206" s="47" t="s">
        <v>94</v>
      </c>
      <c r="G206" s="80">
        <v>0</v>
      </c>
      <c r="H206" s="42"/>
      <c r="I206" s="48" t="e">
        <f t="shared" si="13"/>
        <v>#DIV/0!</v>
      </c>
      <c r="J206" s="85"/>
    </row>
    <row r="207" spans="1:10" ht="27.75" customHeight="1" hidden="1">
      <c r="A207" s="26" t="s">
        <v>341</v>
      </c>
      <c r="B207" s="22">
        <v>817</v>
      </c>
      <c r="C207" s="6" t="s">
        <v>34</v>
      </c>
      <c r="D207" s="6" t="s">
        <v>79</v>
      </c>
      <c r="E207" s="6" t="s">
        <v>374</v>
      </c>
      <c r="F207" s="47"/>
      <c r="G207" s="80">
        <f>G208</f>
        <v>0</v>
      </c>
      <c r="H207" s="42"/>
      <c r="I207" s="48" t="e">
        <f t="shared" si="13"/>
        <v>#DIV/0!</v>
      </c>
      <c r="J207" s="85"/>
    </row>
    <row r="208" spans="1:10" ht="24.75" customHeight="1" hidden="1">
      <c r="A208" s="26" t="s">
        <v>325</v>
      </c>
      <c r="B208" s="22">
        <v>817</v>
      </c>
      <c r="C208" s="6" t="s">
        <v>34</v>
      </c>
      <c r="D208" s="6" t="s">
        <v>79</v>
      </c>
      <c r="E208" s="6" t="s">
        <v>374</v>
      </c>
      <c r="F208" s="47" t="s">
        <v>94</v>
      </c>
      <c r="G208" s="80">
        <v>0</v>
      </c>
      <c r="H208" s="42"/>
      <c r="I208" s="48" t="e">
        <f t="shared" si="13"/>
        <v>#DIV/0!</v>
      </c>
      <c r="J208" s="85"/>
    </row>
    <row r="209" spans="1:10" ht="29.25" customHeight="1" hidden="1">
      <c r="A209" s="26" t="s">
        <v>340</v>
      </c>
      <c r="B209" s="22">
        <v>817</v>
      </c>
      <c r="C209" s="6" t="s">
        <v>34</v>
      </c>
      <c r="D209" s="6" t="s">
        <v>79</v>
      </c>
      <c r="E209" s="6" t="s">
        <v>424</v>
      </c>
      <c r="F209" s="47"/>
      <c r="G209" s="73">
        <f>G210</f>
        <v>0</v>
      </c>
      <c r="H209" s="11">
        <f>H210</f>
        <v>0</v>
      </c>
      <c r="I209" s="48" t="e">
        <f t="shared" si="13"/>
        <v>#DIV/0!</v>
      </c>
      <c r="J209" s="85"/>
    </row>
    <row r="210" spans="1:10" ht="8.25" customHeight="1" hidden="1">
      <c r="A210" s="26" t="s">
        <v>329</v>
      </c>
      <c r="B210" s="22">
        <v>817</v>
      </c>
      <c r="C210" s="6" t="s">
        <v>34</v>
      </c>
      <c r="D210" s="6" t="s">
        <v>79</v>
      </c>
      <c r="E210" s="6" t="s">
        <v>424</v>
      </c>
      <c r="F210" s="47" t="s">
        <v>330</v>
      </c>
      <c r="G210" s="73">
        <v>0</v>
      </c>
      <c r="H210" s="11">
        <v>0</v>
      </c>
      <c r="I210" s="48" t="e">
        <f t="shared" si="13"/>
        <v>#DIV/0!</v>
      </c>
      <c r="J210" s="85"/>
    </row>
    <row r="211" spans="1:10" ht="27.75" customHeight="1">
      <c r="A211" s="24" t="s">
        <v>437</v>
      </c>
      <c r="B211" s="22">
        <v>817</v>
      </c>
      <c r="C211" s="6" t="s">
        <v>34</v>
      </c>
      <c r="D211" s="6" t="s">
        <v>79</v>
      </c>
      <c r="E211" s="6" t="s">
        <v>360</v>
      </c>
      <c r="F211" s="47"/>
      <c r="G211" s="73">
        <f>G212+G215</f>
        <v>1270.1999999999998</v>
      </c>
      <c r="H211" s="11">
        <f>H212+H215</f>
        <v>1258.1</v>
      </c>
      <c r="I211" s="48">
        <f t="shared" si="13"/>
        <v>99.0473941111636</v>
      </c>
      <c r="J211" s="85"/>
    </row>
    <row r="212" spans="1:10" ht="30.75" customHeight="1">
      <c r="A212" s="26" t="s">
        <v>411</v>
      </c>
      <c r="B212" s="22">
        <v>817</v>
      </c>
      <c r="C212" s="6" t="s">
        <v>34</v>
      </c>
      <c r="D212" s="6" t="s">
        <v>79</v>
      </c>
      <c r="E212" s="6" t="s">
        <v>303</v>
      </c>
      <c r="F212" s="47"/>
      <c r="G212" s="11">
        <f>G213+G214</f>
        <v>1157.1</v>
      </c>
      <c r="H212" s="11">
        <f>H213+H214</f>
        <v>1148.5</v>
      </c>
      <c r="I212" s="48">
        <f t="shared" si="13"/>
        <v>99.25676259614555</v>
      </c>
      <c r="J212" s="85"/>
    </row>
    <row r="213" spans="1:11" ht="27.75" customHeight="1">
      <c r="A213" s="26" t="s">
        <v>115</v>
      </c>
      <c r="B213" s="22">
        <v>817</v>
      </c>
      <c r="C213" s="6" t="s">
        <v>34</v>
      </c>
      <c r="D213" s="6" t="s">
        <v>79</v>
      </c>
      <c r="E213" s="6" t="s">
        <v>303</v>
      </c>
      <c r="F213" s="47" t="s">
        <v>94</v>
      </c>
      <c r="G213" s="73">
        <v>1037.1</v>
      </c>
      <c r="H213" s="11">
        <v>1028.5</v>
      </c>
      <c r="I213" s="48">
        <f t="shared" si="13"/>
        <v>99.17076463214734</v>
      </c>
      <c r="J213" s="89"/>
      <c r="K213" s="4"/>
    </row>
    <row r="214" spans="1:10" ht="26.25" customHeight="1">
      <c r="A214" s="26" t="s">
        <v>435</v>
      </c>
      <c r="B214" s="22">
        <v>817</v>
      </c>
      <c r="C214" s="6" t="s">
        <v>34</v>
      </c>
      <c r="D214" s="6" t="s">
        <v>79</v>
      </c>
      <c r="E214" s="6" t="s">
        <v>303</v>
      </c>
      <c r="F214" s="47" t="s">
        <v>95</v>
      </c>
      <c r="G214" s="73">
        <v>120</v>
      </c>
      <c r="H214" s="11">
        <v>120</v>
      </c>
      <c r="I214" s="48">
        <f t="shared" si="13"/>
        <v>100</v>
      </c>
      <c r="J214" s="85"/>
    </row>
    <row r="215" spans="1:10" ht="24.75" customHeight="1">
      <c r="A215" s="26" t="s">
        <v>409</v>
      </c>
      <c r="B215" s="22">
        <v>817</v>
      </c>
      <c r="C215" s="6" t="s">
        <v>34</v>
      </c>
      <c r="D215" s="6" t="s">
        <v>79</v>
      </c>
      <c r="E215" s="6" t="s">
        <v>410</v>
      </c>
      <c r="F215" s="47"/>
      <c r="G215" s="73">
        <f>G216+G217</f>
        <v>113.1</v>
      </c>
      <c r="H215" s="11">
        <f>H216+H217</f>
        <v>109.6</v>
      </c>
      <c r="I215" s="48">
        <f t="shared" si="13"/>
        <v>96.9053934571176</v>
      </c>
      <c r="J215" s="85"/>
    </row>
    <row r="216" spans="1:10" ht="21" customHeight="1">
      <c r="A216" s="26" t="s">
        <v>115</v>
      </c>
      <c r="B216" s="22">
        <v>817</v>
      </c>
      <c r="C216" s="6" t="s">
        <v>34</v>
      </c>
      <c r="D216" s="6" t="s">
        <v>79</v>
      </c>
      <c r="E216" s="6" t="s">
        <v>410</v>
      </c>
      <c r="F216" s="47" t="s">
        <v>94</v>
      </c>
      <c r="G216" s="73">
        <v>85.8</v>
      </c>
      <c r="H216" s="11">
        <v>82.3</v>
      </c>
      <c r="I216" s="48">
        <f t="shared" si="13"/>
        <v>95.92074592074592</v>
      </c>
      <c r="J216" s="85"/>
    </row>
    <row r="217" spans="1:10" ht="20.25" customHeight="1">
      <c r="A217" s="26" t="s">
        <v>435</v>
      </c>
      <c r="B217" s="22">
        <v>817</v>
      </c>
      <c r="C217" s="6" t="s">
        <v>34</v>
      </c>
      <c r="D217" s="6" t="s">
        <v>79</v>
      </c>
      <c r="E217" s="6" t="s">
        <v>410</v>
      </c>
      <c r="F217" s="47" t="s">
        <v>95</v>
      </c>
      <c r="G217" s="73">
        <v>27.3</v>
      </c>
      <c r="H217" s="11">
        <v>27.3</v>
      </c>
      <c r="I217" s="48">
        <f t="shared" si="13"/>
        <v>100</v>
      </c>
      <c r="J217" s="85"/>
    </row>
    <row r="218" spans="1:10" ht="28.5" customHeight="1" hidden="1">
      <c r="A218" s="26" t="s">
        <v>412</v>
      </c>
      <c r="B218" s="22">
        <v>817</v>
      </c>
      <c r="C218" s="6" t="s">
        <v>34</v>
      </c>
      <c r="D218" s="6" t="s">
        <v>79</v>
      </c>
      <c r="E218" s="6" t="s">
        <v>361</v>
      </c>
      <c r="F218" s="47"/>
      <c r="G218" s="11">
        <f>G219</f>
        <v>0</v>
      </c>
      <c r="H218" s="11">
        <f>H219</f>
        <v>0</v>
      </c>
      <c r="I218" s="48" t="e">
        <f t="shared" si="13"/>
        <v>#DIV/0!</v>
      </c>
      <c r="J218" s="85"/>
    </row>
    <row r="219" spans="1:10" ht="0.75" customHeight="1" hidden="1">
      <c r="A219" s="26" t="s">
        <v>411</v>
      </c>
      <c r="B219" s="22">
        <v>817</v>
      </c>
      <c r="C219" s="6" t="s">
        <v>34</v>
      </c>
      <c r="D219" s="6" t="s">
        <v>79</v>
      </c>
      <c r="E219" s="6" t="s">
        <v>362</v>
      </c>
      <c r="F219" s="47"/>
      <c r="G219" s="11">
        <f>G220+G221+G222+G223+G224+G225+G226+G227+G228</f>
        <v>0</v>
      </c>
      <c r="H219" s="11">
        <f>H220+H221+H222+H223+H224+H225+H226+H227+H228</f>
        <v>0</v>
      </c>
      <c r="I219" s="48" t="e">
        <f t="shared" si="13"/>
        <v>#DIV/0!</v>
      </c>
      <c r="J219" s="85"/>
    </row>
    <row r="220" spans="1:10" ht="23.25" customHeight="1" hidden="1">
      <c r="A220" s="26" t="s">
        <v>325</v>
      </c>
      <c r="B220" s="22">
        <v>817</v>
      </c>
      <c r="C220" s="6" t="s">
        <v>34</v>
      </c>
      <c r="D220" s="6" t="s">
        <v>79</v>
      </c>
      <c r="E220" s="6" t="s">
        <v>362</v>
      </c>
      <c r="F220" s="47" t="s">
        <v>94</v>
      </c>
      <c r="G220" s="11">
        <v>0</v>
      </c>
      <c r="H220" s="11">
        <v>0</v>
      </c>
      <c r="I220" s="48" t="e">
        <f t="shared" si="13"/>
        <v>#DIV/0!</v>
      </c>
      <c r="J220" s="85"/>
    </row>
    <row r="221" spans="1:10" ht="19.5" customHeight="1" hidden="1">
      <c r="A221" s="26" t="s">
        <v>239</v>
      </c>
      <c r="B221" s="22">
        <v>817</v>
      </c>
      <c r="C221" s="6" t="s">
        <v>34</v>
      </c>
      <c r="D221" s="6" t="s">
        <v>79</v>
      </c>
      <c r="E221" s="6" t="s">
        <v>362</v>
      </c>
      <c r="F221" s="47" t="s">
        <v>238</v>
      </c>
      <c r="G221" s="11">
        <v>0</v>
      </c>
      <c r="H221" s="11">
        <v>0</v>
      </c>
      <c r="I221" s="48" t="e">
        <f t="shared" si="13"/>
        <v>#DIV/0!</v>
      </c>
      <c r="J221" s="85"/>
    </row>
    <row r="222" spans="1:10" ht="19.5" customHeight="1" hidden="1">
      <c r="A222" s="26" t="s">
        <v>204</v>
      </c>
      <c r="B222" s="22">
        <v>817</v>
      </c>
      <c r="C222" s="6" t="s">
        <v>34</v>
      </c>
      <c r="D222" s="6" t="s">
        <v>79</v>
      </c>
      <c r="E222" s="6" t="s">
        <v>362</v>
      </c>
      <c r="F222" s="47" t="s">
        <v>349</v>
      </c>
      <c r="G222" s="11">
        <v>0</v>
      </c>
      <c r="H222" s="11">
        <v>0</v>
      </c>
      <c r="I222" s="48" t="e">
        <f t="shared" si="13"/>
        <v>#DIV/0!</v>
      </c>
      <c r="J222" s="85"/>
    </row>
    <row r="223" spans="1:10" ht="27" customHeight="1" hidden="1">
      <c r="A223" s="26" t="s">
        <v>332</v>
      </c>
      <c r="B223" s="22">
        <v>817</v>
      </c>
      <c r="C223" s="6" t="s">
        <v>34</v>
      </c>
      <c r="D223" s="6" t="s">
        <v>79</v>
      </c>
      <c r="E223" s="6" t="s">
        <v>362</v>
      </c>
      <c r="F223" s="47" t="s">
        <v>330</v>
      </c>
      <c r="G223" s="11">
        <v>0</v>
      </c>
      <c r="H223" s="11">
        <v>0</v>
      </c>
      <c r="I223" s="48" t="e">
        <f t="shared" si="13"/>
        <v>#DIV/0!</v>
      </c>
      <c r="J223" s="85"/>
    </row>
    <row r="224" spans="1:10" ht="24.75" customHeight="1" hidden="1">
      <c r="A224" s="26" t="s">
        <v>389</v>
      </c>
      <c r="B224" s="22">
        <v>817</v>
      </c>
      <c r="C224" s="6" t="s">
        <v>34</v>
      </c>
      <c r="D224" s="6" t="s">
        <v>79</v>
      </c>
      <c r="E224" s="6" t="s">
        <v>362</v>
      </c>
      <c r="F224" s="47" t="s">
        <v>390</v>
      </c>
      <c r="G224" s="11">
        <v>0</v>
      </c>
      <c r="H224" s="11">
        <v>0</v>
      </c>
      <c r="I224" s="48" t="e">
        <f t="shared" si="13"/>
        <v>#DIV/0!</v>
      </c>
      <c r="J224" s="85"/>
    </row>
    <row r="225" spans="1:10" ht="22.5" customHeight="1" hidden="1">
      <c r="A225" s="26" t="s">
        <v>207</v>
      </c>
      <c r="B225" s="22">
        <v>817</v>
      </c>
      <c r="C225" s="6" t="s">
        <v>34</v>
      </c>
      <c r="D225" s="6" t="s">
        <v>79</v>
      </c>
      <c r="E225" s="6" t="s">
        <v>362</v>
      </c>
      <c r="F225" s="47" t="s">
        <v>208</v>
      </c>
      <c r="G225" s="11">
        <v>0</v>
      </c>
      <c r="H225" s="11">
        <v>0</v>
      </c>
      <c r="I225" s="48" t="e">
        <f t="shared" si="13"/>
        <v>#DIV/0!</v>
      </c>
      <c r="J225" s="85"/>
    </row>
    <row r="226" spans="1:10" ht="27" customHeight="1" hidden="1">
      <c r="A226" s="26" t="s">
        <v>240</v>
      </c>
      <c r="B226" s="22">
        <v>817</v>
      </c>
      <c r="C226" s="6" t="s">
        <v>34</v>
      </c>
      <c r="D226" s="6" t="s">
        <v>79</v>
      </c>
      <c r="E226" s="6" t="s">
        <v>362</v>
      </c>
      <c r="F226" s="47" t="s">
        <v>413</v>
      </c>
      <c r="G226" s="11">
        <v>0</v>
      </c>
      <c r="H226" s="11">
        <v>0</v>
      </c>
      <c r="I226" s="48" t="e">
        <f t="shared" si="13"/>
        <v>#DIV/0!</v>
      </c>
      <c r="J226" s="85"/>
    </row>
    <row r="227" spans="1:10" ht="25.5" customHeight="1" hidden="1">
      <c r="A227" s="26" t="s">
        <v>209</v>
      </c>
      <c r="B227" s="22">
        <v>817</v>
      </c>
      <c r="C227" s="6" t="s">
        <v>34</v>
      </c>
      <c r="D227" s="6" t="s">
        <v>79</v>
      </c>
      <c r="E227" s="6" t="s">
        <v>362</v>
      </c>
      <c r="F227" s="47" t="s">
        <v>210</v>
      </c>
      <c r="G227" s="11">
        <v>0</v>
      </c>
      <c r="H227" s="11">
        <v>0</v>
      </c>
      <c r="I227" s="48" t="e">
        <f t="shared" si="13"/>
        <v>#DIV/0!</v>
      </c>
      <c r="J227" s="85"/>
    </row>
    <row r="228" spans="1:10" ht="23.25" customHeight="1" hidden="1">
      <c r="A228" s="26" t="s">
        <v>397</v>
      </c>
      <c r="B228" s="22">
        <v>817</v>
      </c>
      <c r="C228" s="6" t="s">
        <v>34</v>
      </c>
      <c r="D228" s="6" t="s">
        <v>79</v>
      </c>
      <c r="E228" s="6" t="s">
        <v>362</v>
      </c>
      <c r="F228" s="47" t="s">
        <v>95</v>
      </c>
      <c r="G228" s="11">
        <v>0</v>
      </c>
      <c r="H228" s="11">
        <v>0</v>
      </c>
      <c r="I228" s="48" t="e">
        <f t="shared" si="13"/>
        <v>#DIV/0!</v>
      </c>
      <c r="J228" s="85"/>
    </row>
    <row r="229" spans="1:10" ht="23.25" customHeight="1">
      <c r="A229" s="24" t="s">
        <v>178</v>
      </c>
      <c r="B229" s="22">
        <v>817</v>
      </c>
      <c r="C229" s="20" t="s">
        <v>36</v>
      </c>
      <c r="D229" s="20"/>
      <c r="E229" s="6"/>
      <c r="F229" s="47"/>
      <c r="G229" s="11">
        <f aca="true" t="shared" si="14" ref="G229:H231">G230</f>
        <v>373.2</v>
      </c>
      <c r="H229" s="11">
        <f t="shared" si="14"/>
        <v>373.2</v>
      </c>
      <c r="I229" s="48">
        <f t="shared" si="13"/>
        <v>100</v>
      </c>
      <c r="J229" s="85"/>
    </row>
    <row r="230" spans="1:10" ht="23.25" customHeight="1">
      <c r="A230" s="24" t="s">
        <v>179</v>
      </c>
      <c r="B230" s="22">
        <v>817</v>
      </c>
      <c r="C230" s="20" t="s">
        <v>36</v>
      </c>
      <c r="D230" s="20" t="s">
        <v>43</v>
      </c>
      <c r="E230" s="6"/>
      <c r="F230" s="47"/>
      <c r="G230" s="11">
        <f t="shared" si="14"/>
        <v>373.2</v>
      </c>
      <c r="H230" s="11">
        <f t="shared" si="14"/>
        <v>373.2</v>
      </c>
      <c r="I230" s="48">
        <f t="shared" si="13"/>
        <v>100</v>
      </c>
      <c r="J230" s="85"/>
    </row>
    <row r="231" spans="1:10" ht="23.25" customHeight="1">
      <c r="A231" s="26" t="s">
        <v>181</v>
      </c>
      <c r="B231" s="22">
        <v>817</v>
      </c>
      <c r="C231" s="6" t="s">
        <v>36</v>
      </c>
      <c r="D231" s="6" t="s">
        <v>43</v>
      </c>
      <c r="E231" s="6" t="s">
        <v>555</v>
      </c>
      <c r="F231" s="47"/>
      <c r="G231" s="73">
        <f t="shared" si="14"/>
        <v>373.2</v>
      </c>
      <c r="H231" s="11">
        <f t="shared" si="14"/>
        <v>373.2</v>
      </c>
      <c r="I231" s="48">
        <f t="shared" si="13"/>
        <v>100</v>
      </c>
      <c r="J231" s="85"/>
    </row>
    <row r="232" spans="1:10" ht="23.25" customHeight="1">
      <c r="A232" s="26" t="s">
        <v>180</v>
      </c>
      <c r="B232" s="22">
        <v>817</v>
      </c>
      <c r="C232" s="6" t="s">
        <v>36</v>
      </c>
      <c r="D232" s="6" t="s">
        <v>43</v>
      </c>
      <c r="E232" s="6" t="s">
        <v>555</v>
      </c>
      <c r="F232" s="47" t="s">
        <v>90</v>
      </c>
      <c r="G232" s="73">
        <v>373.2</v>
      </c>
      <c r="H232" s="11">
        <v>373.2</v>
      </c>
      <c r="I232" s="48">
        <f t="shared" si="13"/>
        <v>100</v>
      </c>
      <c r="J232" s="87"/>
    </row>
    <row r="233" spans="1:10" ht="20.25">
      <c r="A233" s="24" t="s">
        <v>121</v>
      </c>
      <c r="B233" s="46">
        <v>817</v>
      </c>
      <c r="C233" s="20" t="s">
        <v>43</v>
      </c>
      <c r="D233" s="20"/>
      <c r="E233" s="6"/>
      <c r="F233" s="47"/>
      <c r="G233" s="11">
        <f>G234</f>
        <v>635.8</v>
      </c>
      <c r="H233" s="11">
        <f>H234</f>
        <v>567.1</v>
      </c>
      <c r="I233" s="48">
        <f t="shared" si="13"/>
        <v>89.1947153192828</v>
      </c>
      <c r="J233" s="85"/>
    </row>
    <row r="234" spans="1:10" ht="37.5">
      <c r="A234" s="24" t="s">
        <v>5</v>
      </c>
      <c r="B234" s="22">
        <v>817</v>
      </c>
      <c r="C234" s="20" t="s">
        <v>43</v>
      </c>
      <c r="D234" s="20" t="s">
        <v>62</v>
      </c>
      <c r="E234" s="6"/>
      <c r="F234" s="47"/>
      <c r="G234" s="11">
        <f>G235</f>
        <v>635.8</v>
      </c>
      <c r="H234" s="11">
        <f>H235</f>
        <v>567.1</v>
      </c>
      <c r="I234" s="48">
        <f t="shared" si="13"/>
        <v>89.1947153192828</v>
      </c>
      <c r="J234" s="85"/>
    </row>
    <row r="235" spans="1:10" ht="37.5">
      <c r="A235" s="24" t="s">
        <v>160</v>
      </c>
      <c r="B235" s="22">
        <v>817</v>
      </c>
      <c r="C235" s="6" t="s">
        <v>43</v>
      </c>
      <c r="D235" s="6" t="s">
        <v>62</v>
      </c>
      <c r="E235" s="6" t="s">
        <v>243</v>
      </c>
      <c r="F235" s="47"/>
      <c r="G235" s="11">
        <f aca="true" t="shared" si="15" ref="G235:H238">G236</f>
        <v>635.8</v>
      </c>
      <c r="H235" s="11">
        <f t="shared" si="15"/>
        <v>567.1</v>
      </c>
      <c r="I235" s="48">
        <f t="shared" si="13"/>
        <v>89.1947153192828</v>
      </c>
      <c r="J235" s="85"/>
    </row>
    <row r="236" spans="1:10" ht="20.25">
      <c r="A236" s="25" t="s">
        <v>346</v>
      </c>
      <c r="B236" s="22">
        <v>817</v>
      </c>
      <c r="C236" s="6" t="s">
        <v>43</v>
      </c>
      <c r="D236" s="6" t="s">
        <v>62</v>
      </c>
      <c r="E236" s="6" t="s">
        <v>285</v>
      </c>
      <c r="F236" s="47"/>
      <c r="G236" s="11">
        <f t="shared" si="15"/>
        <v>635.8</v>
      </c>
      <c r="H236" s="11">
        <f t="shared" si="15"/>
        <v>567.1</v>
      </c>
      <c r="I236" s="48">
        <f t="shared" si="13"/>
        <v>89.1947153192828</v>
      </c>
      <c r="J236" s="85"/>
    </row>
    <row r="237" spans="1:10" ht="39">
      <c r="A237" s="25" t="s">
        <v>502</v>
      </c>
      <c r="B237" s="22">
        <v>817</v>
      </c>
      <c r="C237" s="6" t="s">
        <v>43</v>
      </c>
      <c r="D237" s="6" t="s">
        <v>62</v>
      </c>
      <c r="E237" s="6" t="s">
        <v>503</v>
      </c>
      <c r="F237" s="47"/>
      <c r="G237" s="11">
        <f>G238</f>
        <v>635.8</v>
      </c>
      <c r="H237" s="11">
        <f t="shared" si="15"/>
        <v>567.1</v>
      </c>
      <c r="I237" s="48">
        <f t="shared" si="13"/>
        <v>89.1947153192828</v>
      </c>
      <c r="J237" s="85"/>
    </row>
    <row r="238" spans="1:10" ht="37.5">
      <c r="A238" s="26" t="s">
        <v>304</v>
      </c>
      <c r="B238" s="22">
        <v>817</v>
      </c>
      <c r="C238" s="6" t="s">
        <v>43</v>
      </c>
      <c r="D238" s="6" t="s">
        <v>62</v>
      </c>
      <c r="E238" s="74" t="s">
        <v>504</v>
      </c>
      <c r="F238" s="79"/>
      <c r="G238" s="73">
        <f t="shared" si="15"/>
        <v>635.8</v>
      </c>
      <c r="H238" s="11">
        <f t="shared" si="15"/>
        <v>567.1</v>
      </c>
      <c r="I238" s="48">
        <f t="shared" si="13"/>
        <v>89.1947153192828</v>
      </c>
      <c r="J238" s="85"/>
    </row>
    <row r="239" spans="1:10" ht="26.25" customHeight="1">
      <c r="A239" s="26" t="s">
        <v>325</v>
      </c>
      <c r="B239" s="22">
        <v>817</v>
      </c>
      <c r="C239" s="6" t="s">
        <v>43</v>
      </c>
      <c r="D239" s="6" t="s">
        <v>62</v>
      </c>
      <c r="E239" s="74" t="s">
        <v>504</v>
      </c>
      <c r="F239" s="79" t="s">
        <v>94</v>
      </c>
      <c r="G239" s="73">
        <v>635.8</v>
      </c>
      <c r="H239" s="11">
        <v>567.1</v>
      </c>
      <c r="I239" s="48">
        <f t="shared" si="13"/>
        <v>89.1947153192828</v>
      </c>
      <c r="J239" s="85"/>
    </row>
    <row r="240" spans="1:10" ht="0.75" customHeight="1" hidden="1">
      <c r="A240" s="65" t="s">
        <v>27</v>
      </c>
      <c r="B240" s="22">
        <v>817</v>
      </c>
      <c r="C240" s="6" t="s">
        <v>43</v>
      </c>
      <c r="D240" s="6" t="s">
        <v>326</v>
      </c>
      <c r="E240" s="74"/>
      <c r="F240" s="79"/>
      <c r="G240" s="73">
        <f aca="true" t="shared" si="16" ref="G240:H243">G241</f>
        <v>0</v>
      </c>
      <c r="H240" s="11">
        <f t="shared" si="16"/>
        <v>0</v>
      </c>
      <c r="I240" s="48" t="e">
        <f t="shared" si="13"/>
        <v>#DIV/0!</v>
      </c>
      <c r="J240" s="85"/>
    </row>
    <row r="241" spans="1:10" ht="37.5" hidden="1">
      <c r="A241" s="24" t="s">
        <v>427</v>
      </c>
      <c r="B241" s="22">
        <v>817</v>
      </c>
      <c r="C241" s="6" t="s">
        <v>43</v>
      </c>
      <c r="D241" s="6" t="s">
        <v>326</v>
      </c>
      <c r="E241" s="74" t="s">
        <v>357</v>
      </c>
      <c r="F241" s="79"/>
      <c r="G241" s="73">
        <f t="shared" si="16"/>
        <v>0</v>
      </c>
      <c r="H241" s="11">
        <f t="shared" si="16"/>
        <v>0</v>
      </c>
      <c r="I241" s="48" t="e">
        <f t="shared" si="13"/>
        <v>#DIV/0!</v>
      </c>
      <c r="J241" s="85"/>
    </row>
    <row r="242" spans="1:10" ht="20.25" hidden="1">
      <c r="A242" s="25" t="s">
        <v>346</v>
      </c>
      <c r="B242" s="22">
        <v>817</v>
      </c>
      <c r="C242" s="6" t="s">
        <v>43</v>
      </c>
      <c r="D242" s="6" t="s">
        <v>326</v>
      </c>
      <c r="E242" s="74" t="s">
        <v>358</v>
      </c>
      <c r="F242" s="79"/>
      <c r="G242" s="73">
        <f t="shared" si="16"/>
        <v>0</v>
      </c>
      <c r="H242" s="11">
        <f t="shared" si="16"/>
        <v>0</v>
      </c>
      <c r="I242" s="48" t="e">
        <f t="shared" si="13"/>
        <v>#DIV/0!</v>
      </c>
      <c r="J242" s="85"/>
    </row>
    <row r="243" spans="1:10" ht="20.25" hidden="1">
      <c r="A243" s="26" t="s">
        <v>28</v>
      </c>
      <c r="B243" s="22">
        <v>817</v>
      </c>
      <c r="C243" s="6" t="s">
        <v>43</v>
      </c>
      <c r="D243" s="6" t="s">
        <v>326</v>
      </c>
      <c r="E243" s="74" t="s">
        <v>29</v>
      </c>
      <c r="F243" s="79"/>
      <c r="G243" s="73">
        <f t="shared" si="16"/>
        <v>0</v>
      </c>
      <c r="H243" s="11">
        <f t="shared" si="16"/>
        <v>0</v>
      </c>
      <c r="I243" s="48" t="e">
        <f t="shared" si="13"/>
        <v>#DIV/0!</v>
      </c>
      <c r="J243" s="85"/>
    </row>
    <row r="244" spans="1:10" ht="20.25" hidden="1">
      <c r="A244" s="26" t="s">
        <v>325</v>
      </c>
      <c r="B244" s="22">
        <v>817</v>
      </c>
      <c r="C244" s="6" t="s">
        <v>43</v>
      </c>
      <c r="D244" s="6" t="s">
        <v>326</v>
      </c>
      <c r="E244" s="74" t="s">
        <v>29</v>
      </c>
      <c r="F244" s="79" t="s">
        <v>94</v>
      </c>
      <c r="G244" s="73">
        <v>0</v>
      </c>
      <c r="H244" s="11">
        <v>0</v>
      </c>
      <c r="I244" s="48" t="e">
        <f t="shared" si="13"/>
        <v>#DIV/0!</v>
      </c>
      <c r="J244" s="85"/>
    </row>
    <row r="245" spans="1:10" ht="21.75" customHeight="1">
      <c r="A245" s="24" t="s">
        <v>45</v>
      </c>
      <c r="B245" s="22">
        <v>817</v>
      </c>
      <c r="C245" s="20" t="s">
        <v>39</v>
      </c>
      <c r="D245" s="20"/>
      <c r="E245" s="74"/>
      <c r="F245" s="74"/>
      <c r="G245" s="73">
        <f>G246+G255+G275+G270</f>
        <v>26138.300000000003</v>
      </c>
      <c r="H245" s="11">
        <f>H246+H255+H275+H270</f>
        <v>25088.9</v>
      </c>
      <c r="I245" s="48">
        <f t="shared" si="13"/>
        <v>95.98520179200636</v>
      </c>
      <c r="J245" s="85"/>
    </row>
    <row r="246" spans="1:10" ht="21.75" customHeight="1">
      <c r="A246" s="24" t="s">
        <v>220</v>
      </c>
      <c r="B246" s="22">
        <v>817</v>
      </c>
      <c r="C246" s="20" t="s">
        <v>39</v>
      </c>
      <c r="D246" s="20" t="s">
        <v>46</v>
      </c>
      <c r="E246" s="74"/>
      <c r="F246" s="74"/>
      <c r="G246" s="73">
        <f>G247</f>
        <v>7082.4</v>
      </c>
      <c r="H246" s="11">
        <f>H247</f>
        <v>7070.4</v>
      </c>
      <c r="I246" s="48">
        <f t="shared" si="13"/>
        <v>99.83056590986106</v>
      </c>
      <c r="J246" s="85"/>
    </row>
    <row r="247" spans="1:10" ht="43.5" customHeight="1">
      <c r="A247" s="24" t="s">
        <v>104</v>
      </c>
      <c r="B247" s="22">
        <v>817</v>
      </c>
      <c r="C247" s="6" t="s">
        <v>39</v>
      </c>
      <c r="D247" s="6" t="s">
        <v>46</v>
      </c>
      <c r="E247" s="74" t="s">
        <v>371</v>
      </c>
      <c r="F247" s="74"/>
      <c r="G247" s="73">
        <f>G248</f>
        <v>7082.4</v>
      </c>
      <c r="H247" s="11">
        <f>H248</f>
        <v>7070.4</v>
      </c>
      <c r="I247" s="48">
        <f t="shared" si="13"/>
        <v>99.83056590986106</v>
      </c>
      <c r="J247" s="85"/>
    </row>
    <row r="248" spans="1:10" ht="43.5" customHeight="1">
      <c r="A248" s="25" t="s">
        <v>522</v>
      </c>
      <c r="B248" s="22">
        <v>817</v>
      </c>
      <c r="C248" s="6" t="s">
        <v>39</v>
      </c>
      <c r="D248" s="6" t="s">
        <v>46</v>
      </c>
      <c r="E248" s="74" t="s">
        <v>520</v>
      </c>
      <c r="F248" s="74"/>
      <c r="G248" s="73">
        <f>G251+G253</f>
        <v>7082.4</v>
      </c>
      <c r="H248" s="73">
        <f>H251+H253</f>
        <v>7070.4</v>
      </c>
      <c r="I248" s="48">
        <f t="shared" si="13"/>
        <v>99.83056590986106</v>
      </c>
      <c r="J248" s="85"/>
    </row>
    <row r="249" spans="1:10" ht="27" customHeight="1" hidden="1">
      <c r="A249" s="26" t="s">
        <v>221</v>
      </c>
      <c r="B249" s="22">
        <v>817</v>
      </c>
      <c r="C249" s="6" t="s">
        <v>39</v>
      </c>
      <c r="D249" s="6" t="s">
        <v>46</v>
      </c>
      <c r="E249" s="74" t="s">
        <v>222</v>
      </c>
      <c r="F249" s="74"/>
      <c r="G249" s="73">
        <f>G250</f>
        <v>0</v>
      </c>
      <c r="H249" s="11">
        <f>H250</f>
        <v>0</v>
      </c>
      <c r="I249" s="48" t="e">
        <f t="shared" si="13"/>
        <v>#DIV/0!</v>
      </c>
      <c r="J249" s="85"/>
    </row>
    <row r="250" spans="1:10" ht="23.25" customHeight="1" hidden="1">
      <c r="A250" s="26" t="s">
        <v>325</v>
      </c>
      <c r="B250" s="22">
        <v>817</v>
      </c>
      <c r="C250" s="6" t="s">
        <v>39</v>
      </c>
      <c r="D250" s="6" t="s">
        <v>46</v>
      </c>
      <c r="E250" s="74" t="s">
        <v>222</v>
      </c>
      <c r="F250" s="74" t="s">
        <v>94</v>
      </c>
      <c r="G250" s="73">
        <v>0</v>
      </c>
      <c r="H250" s="11">
        <v>0</v>
      </c>
      <c r="I250" s="48" t="e">
        <f t="shared" si="13"/>
        <v>#DIV/0!</v>
      </c>
      <c r="J250" s="85"/>
    </row>
    <row r="251" spans="1:10" ht="40.5" customHeight="1">
      <c r="A251" s="26" t="s">
        <v>234</v>
      </c>
      <c r="B251" s="22">
        <v>817</v>
      </c>
      <c r="C251" s="6" t="s">
        <v>39</v>
      </c>
      <c r="D251" s="6" t="s">
        <v>46</v>
      </c>
      <c r="E251" s="74" t="s">
        <v>523</v>
      </c>
      <c r="F251" s="74"/>
      <c r="G251" s="73">
        <f>G252</f>
        <v>2918.4</v>
      </c>
      <c r="H251" s="11">
        <f>H252</f>
        <v>2918.4</v>
      </c>
      <c r="I251" s="48">
        <f t="shared" si="13"/>
        <v>100</v>
      </c>
      <c r="J251" s="85"/>
    </row>
    <row r="252" spans="1:10" ht="36" customHeight="1">
      <c r="A252" s="26" t="s">
        <v>115</v>
      </c>
      <c r="B252" s="22">
        <v>817</v>
      </c>
      <c r="C252" s="6" t="s">
        <v>39</v>
      </c>
      <c r="D252" s="6" t="s">
        <v>46</v>
      </c>
      <c r="E252" s="74" t="s">
        <v>523</v>
      </c>
      <c r="F252" s="74" t="s">
        <v>94</v>
      </c>
      <c r="G252" s="73">
        <v>2918.4</v>
      </c>
      <c r="H252" s="11">
        <v>2918.4</v>
      </c>
      <c r="I252" s="48">
        <f t="shared" si="13"/>
        <v>100</v>
      </c>
      <c r="J252" s="85"/>
    </row>
    <row r="253" spans="1:10" ht="36" customHeight="1">
      <c r="A253" s="26" t="s">
        <v>648</v>
      </c>
      <c r="B253" s="22">
        <v>817</v>
      </c>
      <c r="C253" s="6" t="s">
        <v>39</v>
      </c>
      <c r="D253" s="6" t="s">
        <v>46</v>
      </c>
      <c r="E253" s="74" t="s">
        <v>650</v>
      </c>
      <c r="F253" s="74"/>
      <c r="G253" s="73">
        <f>G254</f>
        <v>4164</v>
      </c>
      <c r="H253" s="73">
        <f>H254</f>
        <v>4152</v>
      </c>
      <c r="I253" s="48">
        <f t="shared" si="13"/>
        <v>99.71181556195965</v>
      </c>
      <c r="J253" s="85"/>
    </row>
    <row r="254" spans="1:10" ht="36" customHeight="1">
      <c r="A254" s="26" t="s">
        <v>115</v>
      </c>
      <c r="B254" s="22">
        <v>817</v>
      </c>
      <c r="C254" s="6" t="s">
        <v>39</v>
      </c>
      <c r="D254" s="6" t="s">
        <v>46</v>
      </c>
      <c r="E254" s="74" t="s">
        <v>649</v>
      </c>
      <c r="F254" s="74" t="s">
        <v>94</v>
      </c>
      <c r="G254" s="73">
        <v>4164</v>
      </c>
      <c r="H254" s="73">
        <v>4152</v>
      </c>
      <c r="I254" s="48">
        <f t="shared" si="13"/>
        <v>99.71181556195965</v>
      </c>
      <c r="J254" s="85"/>
    </row>
    <row r="255" spans="1:10" ht="20.25">
      <c r="A255" s="24" t="s">
        <v>80</v>
      </c>
      <c r="B255" s="22">
        <v>817</v>
      </c>
      <c r="C255" s="20" t="s">
        <v>39</v>
      </c>
      <c r="D255" s="20" t="s">
        <v>44</v>
      </c>
      <c r="E255" s="74"/>
      <c r="F255" s="74"/>
      <c r="G255" s="73">
        <f>G256</f>
        <v>13783.300000000001</v>
      </c>
      <c r="H255" s="11">
        <f>H256</f>
        <v>12745.9</v>
      </c>
      <c r="I255" s="48">
        <f t="shared" si="13"/>
        <v>92.47350054050915</v>
      </c>
      <c r="J255" s="85"/>
    </row>
    <row r="256" spans="1:10" ht="40.5" customHeight="1">
      <c r="A256" s="24" t="s">
        <v>107</v>
      </c>
      <c r="B256" s="22">
        <v>817</v>
      </c>
      <c r="C256" s="6" t="s">
        <v>39</v>
      </c>
      <c r="D256" s="6" t="s">
        <v>44</v>
      </c>
      <c r="E256" s="74" t="s">
        <v>306</v>
      </c>
      <c r="F256" s="74"/>
      <c r="G256" s="73">
        <f>G257+G266</f>
        <v>13783.300000000001</v>
      </c>
      <c r="H256" s="11">
        <f>H257+H266</f>
        <v>12745.9</v>
      </c>
      <c r="I256" s="48">
        <f t="shared" si="13"/>
        <v>92.47350054050915</v>
      </c>
      <c r="J256" s="85"/>
    </row>
    <row r="257" spans="1:10" ht="21" customHeight="1">
      <c r="A257" s="24" t="s">
        <v>305</v>
      </c>
      <c r="B257" s="22">
        <v>817</v>
      </c>
      <c r="C257" s="6" t="s">
        <v>39</v>
      </c>
      <c r="D257" s="6" t="s">
        <v>44</v>
      </c>
      <c r="E257" s="74" t="s">
        <v>307</v>
      </c>
      <c r="F257" s="74"/>
      <c r="G257" s="73">
        <f>G258+G261</f>
        <v>13211.400000000001</v>
      </c>
      <c r="H257" s="11">
        <f>H258+H261</f>
        <v>12174</v>
      </c>
      <c r="I257" s="48">
        <f t="shared" si="13"/>
        <v>92.14769063081883</v>
      </c>
      <c r="J257" s="85"/>
    </row>
    <row r="258" spans="1:10" ht="39" customHeight="1">
      <c r="A258" s="25" t="s">
        <v>461</v>
      </c>
      <c r="B258" s="22">
        <v>817</v>
      </c>
      <c r="C258" s="6" t="s">
        <v>39</v>
      </c>
      <c r="D258" s="6" t="s">
        <v>44</v>
      </c>
      <c r="E258" s="74" t="s">
        <v>308</v>
      </c>
      <c r="F258" s="74"/>
      <c r="G258" s="73">
        <f>G259</f>
        <v>1600</v>
      </c>
      <c r="H258" s="73">
        <f>H259</f>
        <v>1600</v>
      </c>
      <c r="I258" s="48">
        <f aca="true" t="shared" si="17" ref="I258:I321">H258/G258*100</f>
        <v>100</v>
      </c>
      <c r="J258" s="85"/>
    </row>
    <row r="259" spans="1:10" ht="42" customHeight="1">
      <c r="A259" s="26" t="s">
        <v>327</v>
      </c>
      <c r="B259" s="22">
        <v>817</v>
      </c>
      <c r="C259" s="6" t="s">
        <v>39</v>
      </c>
      <c r="D259" s="6" t="s">
        <v>44</v>
      </c>
      <c r="E259" s="74" t="s">
        <v>597</v>
      </c>
      <c r="F259" s="74"/>
      <c r="G259" s="73">
        <f>G260</f>
        <v>1600</v>
      </c>
      <c r="H259" s="11">
        <f>H260</f>
        <v>1600</v>
      </c>
      <c r="I259" s="48">
        <f t="shared" si="17"/>
        <v>100</v>
      </c>
      <c r="J259" s="85"/>
    </row>
    <row r="260" spans="1:10" ht="21" customHeight="1">
      <c r="A260" s="26" t="s">
        <v>115</v>
      </c>
      <c r="B260" s="22">
        <v>817</v>
      </c>
      <c r="C260" s="6" t="s">
        <v>39</v>
      </c>
      <c r="D260" s="6" t="s">
        <v>44</v>
      </c>
      <c r="E260" s="74" t="s">
        <v>597</v>
      </c>
      <c r="F260" s="74" t="s">
        <v>94</v>
      </c>
      <c r="G260" s="73">
        <v>1600</v>
      </c>
      <c r="H260" s="11">
        <v>1600</v>
      </c>
      <c r="I260" s="48">
        <f t="shared" si="17"/>
        <v>100</v>
      </c>
      <c r="J260" s="85"/>
    </row>
    <row r="261" spans="1:10" ht="44.25" customHeight="1">
      <c r="A261" s="25" t="s">
        <v>462</v>
      </c>
      <c r="B261" s="22">
        <v>817</v>
      </c>
      <c r="C261" s="6" t="s">
        <v>39</v>
      </c>
      <c r="D261" s="6" t="s">
        <v>44</v>
      </c>
      <c r="E261" s="74" t="s">
        <v>479</v>
      </c>
      <c r="F261" s="74"/>
      <c r="G261" s="73">
        <f>G262+G264</f>
        <v>11611.400000000001</v>
      </c>
      <c r="H261" s="73">
        <f>H262+H264</f>
        <v>10574</v>
      </c>
      <c r="I261" s="48">
        <f t="shared" si="17"/>
        <v>91.06567683483472</v>
      </c>
      <c r="J261" s="85"/>
    </row>
    <row r="262" spans="1:10" ht="21" customHeight="1">
      <c r="A262" s="26" t="s">
        <v>387</v>
      </c>
      <c r="B262" s="22">
        <v>817</v>
      </c>
      <c r="C262" s="6" t="s">
        <v>39</v>
      </c>
      <c r="D262" s="6" t="s">
        <v>44</v>
      </c>
      <c r="E262" s="74" t="s">
        <v>480</v>
      </c>
      <c r="F262" s="74"/>
      <c r="G262" s="73">
        <f>G263</f>
        <v>9636.2</v>
      </c>
      <c r="H262" s="73">
        <f>H263</f>
        <v>8598.8</v>
      </c>
      <c r="I262" s="48">
        <f t="shared" si="17"/>
        <v>89.23434548888565</v>
      </c>
      <c r="J262" s="85"/>
    </row>
    <row r="263" spans="1:10" ht="21" customHeight="1">
      <c r="A263" s="26" t="s">
        <v>325</v>
      </c>
      <c r="B263" s="22">
        <v>817</v>
      </c>
      <c r="C263" s="6" t="s">
        <v>39</v>
      </c>
      <c r="D263" s="6" t="s">
        <v>44</v>
      </c>
      <c r="E263" s="74" t="s">
        <v>480</v>
      </c>
      <c r="F263" s="74" t="s">
        <v>94</v>
      </c>
      <c r="G263" s="73">
        <v>9636.2</v>
      </c>
      <c r="H263" s="73">
        <v>8598.8</v>
      </c>
      <c r="I263" s="48">
        <f t="shared" si="17"/>
        <v>89.23434548888565</v>
      </c>
      <c r="J263" s="85"/>
    </row>
    <row r="264" spans="1:10" ht="21" customHeight="1">
      <c r="A264" s="26" t="s">
        <v>327</v>
      </c>
      <c r="B264" s="22">
        <v>817</v>
      </c>
      <c r="C264" s="6" t="s">
        <v>39</v>
      </c>
      <c r="D264" s="6" t="s">
        <v>44</v>
      </c>
      <c r="E264" s="74" t="s">
        <v>632</v>
      </c>
      <c r="F264" s="74"/>
      <c r="G264" s="73">
        <f>G265</f>
        <v>1975.2</v>
      </c>
      <c r="H264" s="73">
        <f>H265</f>
        <v>1975.2</v>
      </c>
      <c r="I264" s="48">
        <f t="shared" si="17"/>
        <v>100</v>
      </c>
      <c r="J264" s="85"/>
    </row>
    <row r="265" spans="1:10" ht="21" customHeight="1">
      <c r="A265" s="26" t="s">
        <v>115</v>
      </c>
      <c r="B265" s="22">
        <v>817</v>
      </c>
      <c r="C265" s="6" t="s">
        <v>39</v>
      </c>
      <c r="D265" s="6" t="s">
        <v>44</v>
      </c>
      <c r="E265" s="74" t="s">
        <v>632</v>
      </c>
      <c r="F265" s="74" t="s">
        <v>94</v>
      </c>
      <c r="G265" s="73">
        <v>1975.2</v>
      </c>
      <c r="H265" s="73">
        <v>1975.2</v>
      </c>
      <c r="I265" s="48">
        <f t="shared" si="17"/>
        <v>100</v>
      </c>
      <c r="J265" s="85"/>
    </row>
    <row r="266" spans="1:10" ht="45" customHeight="1">
      <c r="A266" s="25" t="s">
        <v>309</v>
      </c>
      <c r="B266" s="22">
        <v>817</v>
      </c>
      <c r="C266" s="6" t="s">
        <v>39</v>
      </c>
      <c r="D266" s="6" t="s">
        <v>44</v>
      </c>
      <c r="E266" s="74" t="s">
        <v>310</v>
      </c>
      <c r="F266" s="74"/>
      <c r="G266" s="73">
        <f aca="true" t="shared" si="18" ref="G266:H268">G267</f>
        <v>571.9</v>
      </c>
      <c r="H266" s="73">
        <f t="shared" si="18"/>
        <v>571.9</v>
      </c>
      <c r="I266" s="48">
        <f t="shared" si="17"/>
        <v>100</v>
      </c>
      <c r="J266" s="85"/>
    </row>
    <row r="267" spans="1:10" ht="41.25" customHeight="1">
      <c r="A267" s="25" t="s">
        <v>481</v>
      </c>
      <c r="B267" s="22">
        <v>817</v>
      </c>
      <c r="C267" s="6" t="s">
        <v>39</v>
      </c>
      <c r="D267" s="6" t="s">
        <v>44</v>
      </c>
      <c r="E267" s="6" t="s">
        <v>482</v>
      </c>
      <c r="F267" s="6"/>
      <c r="G267" s="73">
        <f t="shared" si="18"/>
        <v>571.9</v>
      </c>
      <c r="H267" s="11">
        <f t="shared" si="18"/>
        <v>571.9</v>
      </c>
      <c r="I267" s="48">
        <f t="shared" si="17"/>
        <v>100</v>
      </c>
      <c r="J267" s="85"/>
    </row>
    <row r="268" spans="1:10" ht="45" customHeight="1">
      <c r="A268" s="26" t="s">
        <v>311</v>
      </c>
      <c r="B268" s="22">
        <v>817</v>
      </c>
      <c r="C268" s="6" t="s">
        <v>39</v>
      </c>
      <c r="D268" s="6" t="s">
        <v>44</v>
      </c>
      <c r="E268" s="6" t="s">
        <v>483</v>
      </c>
      <c r="F268" s="6"/>
      <c r="G268" s="73">
        <f t="shared" si="18"/>
        <v>571.9</v>
      </c>
      <c r="H268" s="11">
        <f t="shared" si="18"/>
        <v>571.9</v>
      </c>
      <c r="I268" s="48">
        <f t="shared" si="17"/>
        <v>100</v>
      </c>
      <c r="J268" s="85"/>
    </row>
    <row r="269" spans="1:10" ht="21" customHeight="1">
      <c r="A269" s="26" t="s">
        <v>115</v>
      </c>
      <c r="B269" s="22">
        <v>817</v>
      </c>
      <c r="C269" s="6" t="s">
        <v>39</v>
      </c>
      <c r="D269" s="6" t="s">
        <v>44</v>
      </c>
      <c r="E269" s="6" t="s">
        <v>483</v>
      </c>
      <c r="F269" s="6" t="s">
        <v>94</v>
      </c>
      <c r="G269" s="73">
        <v>571.9</v>
      </c>
      <c r="H269" s="11">
        <v>571.9</v>
      </c>
      <c r="I269" s="48">
        <f t="shared" si="17"/>
        <v>100</v>
      </c>
      <c r="J269" s="85"/>
    </row>
    <row r="270" spans="1:10" ht="21" customHeight="1">
      <c r="A270" s="24" t="s">
        <v>610</v>
      </c>
      <c r="B270" s="22">
        <v>817</v>
      </c>
      <c r="C270" s="6" t="s">
        <v>39</v>
      </c>
      <c r="D270" s="6" t="s">
        <v>62</v>
      </c>
      <c r="E270" s="6"/>
      <c r="F270" s="6"/>
      <c r="G270" s="73">
        <f aca="true" t="shared" si="19" ref="G270:H273">G271</f>
        <v>1699.9</v>
      </c>
      <c r="H270" s="11">
        <f t="shared" si="19"/>
        <v>1699.9</v>
      </c>
      <c r="I270" s="48">
        <f t="shared" si="17"/>
        <v>100</v>
      </c>
      <c r="J270" s="85"/>
    </row>
    <row r="271" spans="1:10" ht="48.75" customHeight="1">
      <c r="A271" s="24" t="s">
        <v>438</v>
      </c>
      <c r="B271" s="22">
        <v>817</v>
      </c>
      <c r="C271" s="6" t="s">
        <v>39</v>
      </c>
      <c r="D271" s="6" t="s">
        <v>62</v>
      </c>
      <c r="E271" s="6" t="s">
        <v>429</v>
      </c>
      <c r="F271" s="6"/>
      <c r="G271" s="73">
        <f t="shared" si="19"/>
        <v>1699.9</v>
      </c>
      <c r="H271" s="11">
        <f t="shared" si="19"/>
        <v>1699.9</v>
      </c>
      <c r="I271" s="48">
        <f t="shared" si="17"/>
        <v>100</v>
      </c>
      <c r="J271" s="85"/>
    </row>
    <row r="272" spans="1:10" ht="48.75" customHeight="1">
      <c r="A272" s="25" t="s">
        <v>612</v>
      </c>
      <c r="B272" s="22">
        <v>817</v>
      </c>
      <c r="C272" s="6" t="s">
        <v>39</v>
      </c>
      <c r="D272" s="6" t="s">
        <v>62</v>
      </c>
      <c r="E272" s="6" t="s">
        <v>611</v>
      </c>
      <c r="F272" s="6"/>
      <c r="G272" s="73">
        <f t="shared" si="19"/>
        <v>1699.9</v>
      </c>
      <c r="H272" s="73">
        <f t="shared" si="19"/>
        <v>1699.9</v>
      </c>
      <c r="I272" s="48">
        <f t="shared" si="17"/>
        <v>100</v>
      </c>
      <c r="J272" s="85"/>
    </row>
    <row r="273" spans="1:10" ht="21" customHeight="1">
      <c r="A273" s="26" t="s">
        <v>603</v>
      </c>
      <c r="B273" s="22">
        <v>817</v>
      </c>
      <c r="C273" s="6" t="s">
        <v>39</v>
      </c>
      <c r="D273" s="6" t="s">
        <v>62</v>
      </c>
      <c r="E273" s="6" t="s">
        <v>613</v>
      </c>
      <c r="F273" s="6"/>
      <c r="G273" s="73">
        <f t="shared" si="19"/>
        <v>1699.9</v>
      </c>
      <c r="H273" s="11">
        <f t="shared" si="19"/>
        <v>1699.9</v>
      </c>
      <c r="I273" s="48">
        <f t="shared" si="17"/>
        <v>100</v>
      </c>
      <c r="J273" s="85"/>
    </row>
    <row r="274" spans="1:10" ht="21" customHeight="1">
      <c r="A274" s="26" t="s">
        <v>115</v>
      </c>
      <c r="B274" s="22">
        <v>817</v>
      </c>
      <c r="C274" s="6" t="s">
        <v>39</v>
      </c>
      <c r="D274" s="6" t="s">
        <v>62</v>
      </c>
      <c r="E274" s="6" t="s">
        <v>613</v>
      </c>
      <c r="F274" s="6" t="s">
        <v>94</v>
      </c>
      <c r="G274" s="73">
        <v>1699.9</v>
      </c>
      <c r="H274" s="11">
        <v>1699.9</v>
      </c>
      <c r="I274" s="48">
        <f t="shared" si="17"/>
        <v>100</v>
      </c>
      <c r="J274" s="85"/>
    </row>
    <row r="275" spans="1:10" ht="21" customHeight="1">
      <c r="A275" s="24" t="s">
        <v>406</v>
      </c>
      <c r="B275" s="22">
        <v>817</v>
      </c>
      <c r="C275" s="20" t="s">
        <v>39</v>
      </c>
      <c r="D275" s="20" t="s">
        <v>407</v>
      </c>
      <c r="E275" s="6"/>
      <c r="F275" s="6"/>
      <c r="G275" s="73">
        <f>G276</f>
        <v>3572.7</v>
      </c>
      <c r="H275" s="11">
        <f>H276+H282</f>
        <v>3572.7</v>
      </c>
      <c r="I275" s="48">
        <f t="shared" si="17"/>
        <v>100</v>
      </c>
      <c r="J275" s="85"/>
    </row>
    <row r="276" spans="1:10" ht="41.25" customHeight="1">
      <c r="A276" s="24" t="s">
        <v>104</v>
      </c>
      <c r="B276" s="22">
        <v>817</v>
      </c>
      <c r="C276" s="6" t="s">
        <v>39</v>
      </c>
      <c r="D276" s="6" t="s">
        <v>407</v>
      </c>
      <c r="E276" s="6" t="s">
        <v>371</v>
      </c>
      <c r="F276" s="6"/>
      <c r="G276" s="73">
        <f>G277</f>
        <v>3572.7</v>
      </c>
      <c r="H276" s="73">
        <f>H277</f>
        <v>3572.7</v>
      </c>
      <c r="I276" s="48">
        <f t="shared" si="17"/>
        <v>100</v>
      </c>
      <c r="J276" s="85"/>
    </row>
    <row r="277" spans="1:10" ht="40.5" customHeight="1">
      <c r="A277" s="25" t="s">
        <v>624</v>
      </c>
      <c r="B277" s="22">
        <v>817</v>
      </c>
      <c r="C277" s="6" t="s">
        <v>39</v>
      </c>
      <c r="D277" s="6" t="s">
        <v>407</v>
      </c>
      <c r="E277" s="6" t="s">
        <v>519</v>
      </c>
      <c r="F277" s="6"/>
      <c r="G277" s="73">
        <f>G280+G278</f>
        <v>3572.7</v>
      </c>
      <c r="H277" s="11">
        <f>H280+H278</f>
        <v>3572.7</v>
      </c>
      <c r="I277" s="48">
        <f t="shared" si="17"/>
        <v>100</v>
      </c>
      <c r="J277" s="85"/>
    </row>
    <row r="278" spans="1:10" ht="40.5" customHeight="1">
      <c r="A278" s="26" t="s">
        <v>601</v>
      </c>
      <c r="B278" s="22">
        <v>817</v>
      </c>
      <c r="C278" s="6" t="s">
        <v>39</v>
      </c>
      <c r="D278" s="6" t="s">
        <v>407</v>
      </c>
      <c r="E278" s="6" t="s">
        <v>627</v>
      </c>
      <c r="F278" s="6"/>
      <c r="G278" s="73">
        <f>G279</f>
        <v>2499</v>
      </c>
      <c r="H278" s="11">
        <f>H279</f>
        <v>2499</v>
      </c>
      <c r="I278" s="48">
        <f t="shared" si="17"/>
        <v>100</v>
      </c>
      <c r="J278" s="85"/>
    </row>
    <row r="279" spans="1:10" ht="40.5" customHeight="1">
      <c r="A279" s="26" t="s">
        <v>414</v>
      </c>
      <c r="B279" s="22">
        <v>817</v>
      </c>
      <c r="C279" s="6" t="s">
        <v>39</v>
      </c>
      <c r="D279" s="6" t="s">
        <v>407</v>
      </c>
      <c r="E279" s="6" t="s">
        <v>627</v>
      </c>
      <c r="F279" s="6" t="s">
        <v>413</v>
      </c>
      <c r="G279" s="73">
        <v>2499</v>
      </c>
      <c r="H279" s="11">
        <v>2499</v>
      </c>
      <c r="I279" s="48">
        <f t="shared" si="17"/>
        <v>100</v>
      </c>
      <c r="J279" s="85"/>
    </row>
    <row r="280" spans="1:10" ht="46.5" customHeight="1">
      <c r="A280" s="26" t="s">
        <v>408</v>
      </c>
      <c r="B280" s="22">
        <v>817</v>
      </c>
      <c r="C280" s="6" t="s">
        <v>39</v>
      </c>
      <c r="D280" s="6" t="s">
        <v>407</v>
      </c>
      <c r="E280" s="6" t="s">
        <v>521</v>
      </c>
      <c r="F280" s="6"/>
      <c r="G280" s="73">
        <f>G281</f>
        <v>1073.7</v>
      </c>
      <c r="H280" s="11">
        <f>H281</f>
        <v>1073.7</v>
      </c>
      <c r="I280" s="48">
        <f t="shared" si="17"/>
        <v>100</v>
      </c>
      <c r="J280" s="85"/>
    </row>
    <row r="281" spans="1:10" ht="45" customHeight="1">
      <c r="A281" s="26" t="s">
        <v>414</v>
      </c>
      <c r="B281" s="22">
        <v>817</v>
      </c>
      <c r="C281" s="6" t="s">
        <v>39</v>
      </c>
      <c r="D281" s="6" t="s">
        <v>407</v>
      </c>
      <c r="E281" s="6" t="s">
        <v>521</v>
      </c>
      <c r="F281" s="6" t="s">
        <v>413</v>
      </c>
      <c r="G281" s="73">
        <v>1073.7</v>
      </c>
      <c r="H281" s="11">
        <v>1073.7</v>
      </c>
      <c r="I281" s="48">
        <f t="shared" si="17"/>
        <v>100</v>
      </c>
      <c r="J281" s="85"/>
    </row>
    <row r="282" spans="1:10" ht="41.25" customHeight="1" hidden="1">
      <c r="A282" s="24" t="s">
        <v>428</v>
      </c>
      <c r="B282" s="22">
        <v>817</v>
      </c>
      <c r="C282" s="6" t="s">
        <v>39</v>
      </c>
      <c r="D282" s="6" t="s">
        <v>407</v>
      </c>
      <c r="E282" s="6" t="s">
        <v>429</v>
      </c>
      <c r="F282" s="6"/>
      <c r="G282" s="11">
        <f>G283</f>
        <v>0</v>
      </c>
      <c r="H282" s="11">
        <f>H283</f>
        <v>0</v>
      </c>
      <c r="I282" s="48" t="e">
        <f t="shared" si="17"/>
        <v>#DIV/0!</v>
      </c>
      <c r="J282" s="85"/>
    </row>
    <row r="283" spans="1:10" ht="23.25" customHeight="1" hidden="1">
      <c r="A283" s="24" t="s">
        <v>226</v>
      </c>
      <c r="B283" s="22">
        <v>817</v>
      </c>
      <c r="C283" s="6" t="s">
        <v>39</v>
      </c>
      <c r="D283" s="6" t="s">
        <v>407</v>
      </c>
      <c r="E283" s="6" t="s">
        <v>223</v>
      </c>
      <c r="F283" s="6"/>
      <c r="G283" s="11">
        <f>G284</f>
        <v>0</v>
      </c>
      <c r="H283" s="11">
        <f>H284</f>
        <v>0</v>
      </c>
      <c r="I283" s="48" t="e">
        <f t="shared" si="17"/>
        <v>#DIV/0!</v>
      </c>
      <c r="J283" s="85"/>
    </row>
    <row r="284" spans="1:10" ht="23.25" customHeight="1" hidden="1">
      <c r="A284" s="26" t="s">
        <v>224</v>
      </c>
      <c r="B284" s="22">
        <v>817</v>
      </c>
      <c r="C284" s="6" t="s">
        <v>39</v>
      </c>
      <c r="D284" s="6" t="s">
        <v>407</v>
      </c>
      <c r="E284" s="6" t="s">
        <v>228</v>
      </c>
      <c r="F284" s="6"/>
      <c r="G284" s="11">
        <f>G285+G286</f>
        <v>0</v>
      </c>
      <c r="H284" s="11">
        <f>H285+H286</f>
        <v>0</v>
      </c>
      <c r="I284" s="48" t="e">
        <f t="shared" si="17"/>
        <v>#DIV/0!</v>
      </c>
      <c r="J284" s="85"/>
    </row>
    <row r="285" spans="1:10" ht="23.25" customHeight="1" hidden="1">
      <c r="A285" s="26" t="s">
        <v>325</v>
      </c>
      <c r="B285" s="22">
        <v>817</v>
      </c>
      <c r="C285" s="6" t="s">
        <v>39</v>
      </c>
      <c r="D285" s="6" t="s">
        <v>407</v>
      </c>
      <c r="E285" s="6" t="s">
        <v>228</v>
      </c>
      <c r="F285" s="6" t="s">
        <v>94</v>
      </c>
      <c r="G285" s="11">
        <v>0</v>
      </c>
      <c r="H285" s="11">
        <v>0</v>
      </c>
      <c r="I285" s="48" t="e">
        <f t="shared" si="17"/>
        <v>#DIV/0!</v>
      </c>
      <c r="J285" s="85"/>
    </row>
    <row r="286" spans="1:10" ht="23.25" customHeight="1" hidden="1">
      <c r="A286" s="26" t="s">
        <v>119</v>
      </c>
      <c r="B286" s="22">
        <v>817</v>
      </c>
      <c r="C286" s="6" t="s">
        <v>39</v>
      </c>
      <c r="D286" s="6" t="s">
        <v>407</v>
      </c>
      <c r="E286" s="6" t="s">
        <v>228</v>
      </c>
      <c r="F286" s="6" t="s">
        <v>120</v>
      </c>
      <c r="G286" s="11">
        <v>0</v>
      </c>
      <c r="H286" s="11">
        <v>0</v>
      </c>
      <c r="I286" s="48" t="e">
        <f t="shared" si="17"/>
        <v>#DIV/0!</v>
      </c>
      <c r="J286" s="85"/>
    </row>
    <row r="287" spans="1:10" ht="20.25">
      <c r="A287" s="24" t="s">
        <v>83</v>
      </c>
      <c r="B287" s="22">
        <v>817</v>
      </c>
      <c r="C287" s="20" t="s">
        <v>77</v>
      </c>
      <c r="D287" s="21"/>
      <c r="E287" s="6"/>
      <c r="F287" s="6"/>
      <c r="G287" s="11">
        <f>G288+G310+G337+G369</f>
        <v>40441.899999999994</v>
      </c>
      <c r="H287" s="11">
        <f>H288+H310+H337+H369</f>
        <v>38594</v>
      </c>
      <c r="I287" s="48">
        <f t="shared" si="17"/>
        <v>95.43072902113899</v>
      </c>
      <c r="J287" s="85"/>
    </row>
    <row r="288" spans="1:10" ht="20.25">
      <c r="A288" s="24" t="s">
        <v>338</v>
      </c>
      <c r="B288" s="22">
        <v>817</v>
      </c>
      <c r="C288" s="20" t="s">
        <v>77</v>
      </c>
      <c r="D288" s="20" t="s">
        <v>34</v>
      </c>
      <c r="E288" s="6"/>
      <c r="F288" s="6"/>
      <c r="G288" s="11">
        <f aca="true" t="shared" si="20" ref="G288:H290">G289</f>
        <v>701</v>
      </c>
      <c r="H288" s="11">
        <f t="shared" si="20"/>
        <v>701</v>
      </c>
      <c r="I288" s="48">
        <f t="shared" si="17"/>
        <v>100</v>
      </c>
      <c r="J288" s="85"/>
    </row>
    <row r="289" spans="1:10" ht="20.25">
      <c r="A289" s="26" t="s">
        <v>345</v>
      </c>
      <c r="B289" s="22">
        <v>817</v>
      </c>
      <c r="C289" s="6" t="s">
        <v>77</v>
      </c>
      <c r="D289" s="6" t="s">
        <v>34</v>
      </c>
      <c r="E289" s="6" t="s">
        <v>375</v>
      </c>
      <c r="F289" s="6"/>
      <c r="G289" s="11">
        <f t="shared" si="20"/>
        <v>701</v>
      </c>
      <c r="H289" s="11">
        <f t="shared" si="20"/>
        <v>701</v>
      </c>
      <c r="I289" s="48">
        <f t="shared" si="17"/>
        <v>100</v>
      </c>
      <c r="J289" s="85"/>
    </row>
    <row r="290" spans="1:10" ht="20.25">
      <c r="A290" s="26" t="s">
        <v>339</v>
      </c>
      <c r="B290" s="22">
        <v>817</v>
      </c>
      <c r="C290" s="6" t="s">
        <v>77</v>
      </c>
      <c r="D290" s="6" t="s">
        <v>34</v>
      </c>
      <c r="E290" s="6" t="s">
        <v>376</v>
      </c>
      <c r="F290" s="6"/>
      <c r="G290" s="11">
        <f t="shared" si="20"/>
        <v>701</v>
      </c>
      <c r="H290" s="11">
        <f t="shared" si="20"/>
        <v>701</v>
      </c>
      <c r="I290" s="48">
        <f t="shared" si="17"/>
        <v>100</v>
      </c>
      <c r="J290" s="85"/>
    </row>
    <row r="291" spans="1:10" ht="20.25">
      <c r="A291" s="26" t="s">
        <v>325</v>
      </c>
      <c r="B291" s="22">
        <v>817</v>
      </c>
      <c r="C291" s="6" t="s">
        <v>77</v>
      </c>
      <c r="D291" s="6" t="s">
        <v>34</v>
      </c>
      <c r="E291" s="6" t="s">
        <v>376</v>
      </c>
      <c r="F291" s="6" t="s">
        <v>94</v>
      </c>
      <c r="G291" s="73">
        <v>701</v>
      </c>
      <c r="H291" s="11">
        <v>701</v>
      </c>
      <c r="I291" s="48">
        <f t="shared" si="17"/>
        <v>100</v>
      </c>
      <c r="J291" s="89"/>
    </row>
    <row r="292" spans="1:10" ht="48" customHeight="1" hidden="1">
      <c r="A292" s="24" t="s">
        <v>205</v>
      </c>
      <c r="B292" s="22">
        <v>817</v>
      </c>
      <c r="C292" s="6" t="s">
        <v>77</v>
      </c>
      <c r="D292" s="6" t="s">
        <v>34</v>
      </c>
      <c r="E292" s="6" t="s">
        <v>429</v>
      </c>
      <c r="F292" s="6"/>
      <c r="G292" s="11">
        <f>G293+G305</f>
        <v>0</v>
      </c>
      <c r="H292" s="11">
        <f>H293+H305</f>
        <v>0</v>
      </c>
      <c r="I292" s="48" t="e">
        <f t="shared" si="17"/>
        <v>#DIV/0!</v>
      </c>
      <c r="J292" s="85"/>
    </row>
    <row r="293" spans="1:10" ht="41.25" customHeight="1" hidden="1">
      <c r="A293" s="25" t="s">
        <v>433</v>
      </c>
      <c r="B293" s="22">
        <v>817</v>
      </c>
      <c r="C293" s="6" t="s">
        <v>77</v>
      </c>
      <c r="D293" s="6" t="s">
        <v>34</v>
      </c>
      <c r="E293" s="6" t="s">
        <v>0</v>
      </c>
      <c r="F293" s="6"/>
      <c r="G293" s="11">
        <f>G296</f>
        <v>0</v>
      </c>
      <c r="H293" s="11">
        <f>H296</f>
        <v>0</v>
      </c>
      <c r="I293" s="48" t="e">
        <f t="shared" si="17"/>
        <v>#DIV/0!</v>
      </c>
      <c r="J293" s="85"/>
    </row>
    <row r="294" spans="1:10" ht="27" customHeight="1" hidden="1">
      <c r="A294" s="26" t="s">
        <v>211</v>
      </c>
      <c r="B294" s="22">
        <v>817</v>
      </c>
      <c r="C294" s="6" t="s">
        <v>77</v>
      </c>
      <c r="D294" s="6" t="s">
        <v>34</v>
      </c>
      <c r="E294" s="6"/>
      <c r="F294" s="6"/>
      <c r="G294" s="11"/>
      <c r="H294" s="11"/>
      <c r="I294" s="48" t="e">
        <f t="shared" si="17"/>
        <v>#DIV/0!</v>
      </c>
      <c r="J294" s="85"/>
    </row>
    <row r="295" spans="1:10" ht="27.75" customHeight="1" hidden="1">
      <c r="A295" s="26" t="s">
        <v>352</v>
      </c>
      <c r="B295" s="22">
        <v>817</v>
      </c>
      <c r="C295" s="6"/>
      <c r="D295" s="6"/>
      <c r="E295" s="6"/>
      <c r="F295" s="6"/>
      <c r="G295" s="11"/>
      <c r="H295" s="11"/>
      <c r="I295" s="48" t="e">
        <f t="shared" si="17"/>
        <v>#DIV/0!</v>
      </c>
      <c r="J295" s="85"/>
    </row>
    <row r="296" spans="1:10" ht="24.75" customHeight="1" hidden="1">
      <c r="A296" s="26" t="s">
        <v>431</v>
      </c>
      <c r="B296" s="22">
        <v>817</v>
      </c>
      <c r="C296" s="6" t="s">
        <v>77</v>
      </c>
      <c r="D296" s="6" t="s">
        <v>34</v>
      </c>
      <c r="E296" s="6" t="s">
        <v>432</v>
      </c>
      <c r="F296" s="6"/>
      <c r="G296" s="11">
        <f>G297</f>
        <v>0</v>
      </c>
      <c r="H296" s="11">
        <f>H297</f>
        <v>0</v>
      </c>
      <c r="I296" s="48" t="e">
        <f t="shared" si="17"/>
        <v>#DIV/0!</v>
      </c>
      <c r="J296" s="85"/>
    </row>
    <row r="297" spans="1:10" ht="27.75" customHeight="1" hidden="1">
      <c r="A297" s="26" t="s">
        <v>325</v>
      </c>
      <c r="B297" s="22">
        <v>817</v>
      </c>
      <c r="C297" s="6" t="s">
        <v>77</v>
      </c>
      <c r="D297" s="6" t="s">
        <v>34</v>
      </c>
      <c r="E297" s="6" t="s">
        <v>432</v>
      </c>
      <c r="F297" s="6" t="s">
        <v>94</v>
      </c>
      <c r="G297" s="11">
        <v>0</v>
      </c>
      <c r="H297" s="11">
        <v>0</v>
      </c>
      <c r="I297" s="48" t="e">
        <f t="shared" si="17"/>
        <v>#DIV/0!</v>
      </c>
      <c r="J297" s="85"/>
    </row>
    <row r="298" spans="1:10" ht="42.75" customHeight="1" hidden="1">
      <c r="A298" s="24" t="s">
        <v>212</v>
      </c>
      <c r="B298" s="22">
        <v>817</v>
      </c>
      <c r="C298" s="6" t="s">
        <v>77</v>
      </c>
      <c r="D298" s="6" t="s">
        <v>34</v>
      </c>
      <c r="E298" s="6" t="s">
        <v>213</v>
      </c>
      <c r="F298" s="6"/>
      <c r="G298" s="11" t="e">
        <f>G299+#REF!</f>
        <v>#REF!</v>
      </c>
      <c r="H298" s="11" t="e">
        <f>H299+#REF!</f>
        <v>#REF!</v>
      </c>
      <c r="I298" s="48" t="e">
        <f t="shared" si="17"/>
        <v>#REF!</v>
      </c>
      <c r="J298" s="85"/>
    </row>
    <row r="299" spans="1:10" ht="41.25" customHeight="1" hidden="1">
      <c r="A299" s="25" t="s">
        <v>218</v>
      </c>
      <c r="B299" s="22">
        <v>817</v>
      </c>
      <c r="C299" s="6" t="s">
        <v>77</v>
      </c>
      <c r="D299" s="6" t="s">
        <v>34</v>
      </c>
      <c r="E299" s="6" t="s">
        <v>214</v>
      </c>
      <c r="F299" s="6"/>
      <c r="G299" s="11">
        <f>G300+G302</f>
        <v>0</v>
      </c>
      <c r="H299" s="11">
        <f>H300+H302</f>
        <v>0</v>
      </c>
      <c r="I299" s="48" t="e">
        <f t="shared" si="17"/>
        <v>#DIV/0!</v>
      </c>
      <c r="J299" s="85"/>
    </row>
    <row r="300" spans="1:10" ht="62.25" customHeight="1" hidden="1">
      <c r="A300" s="26" t="s">
        <v>211</v>
      </c>
      <c r="B300" s="22">
        <v>817</v>
      </c>
      <c r="C300" s="6" t="s">
        <v>77</v>
      </c>
      <c r="D300" s="6" t="s">
        <v>34</v>
      </c>
      <c r="E300" s="6" t="s">
        <v>215</v>
      </c>
      <c r="F300" s="6"/>
      <c r="G300" s="11">
        <f>G301</f>
        <v>0</v>
      </c>
      <c r="H300" s="11">
        <f>H301</f>
        <v>0</v>
      </c>
      <c r="I300" s="48" t="e">
        <f t="shared" si="17"/>
        <v>#DIV/0!</v>
      </c>
      <c r="J300" s="85"/>
    </row>
    <row r="301" spans="1:10" ht="35.25" customHeight="1" hidden="1">
      <c r="A301" s="26" t="s">
        <v>352</v>
      </c>
      <c r="B301" s="22">
        <v>817</v>
      </c>
      <c r="C301" s="6" t="s">
        <v>77</v>
      </c>
      <c r="D301" s="6" t="s">
        <v>34</v>
      </c>
      <c r="E301" s="6" t="s">
        <v>215</v>
      </c>
      <c r="F301" s="6" t="s">
        <v>353</v>
      </c>
      <c r="G301" s="11">
        <v>0</v>
      </c>
      <c r="H301" s="11">
        <v>0</v>
      </c>
      <c r="I301" s="48" t="e">
        <f t="shared" si="17"/>
        <v>#DIV/0!</v>
      </c>
      <c r="J301" s="85"/>
    </row>
    <row r="302" spans="1:10" ht="39" customHeight="1" hidden="1">
      <c r="A302" s="26" t="s">
        <v>216</v>
      </c>
      <c r="B302" s="22">
        <v>817</v>
      </c>
      <c r="C302" s="6" t="s">
        <v>77</v>
      </c>
      <c r="D302" s="6" t="s">
        <v>34</v>
      </c>
      <c r="E302" s="6" t="s">
        <v>217</v>
      </c>
      <c r="F302" s="6"/>
      <c r="G302" s="11">
        <f>G303+G304</f>
        <v>0</v>
      </c>
      <c r="H302" s="11">
        <f>H303+H304</f>
        <v>0</v>
      </c>
      <c r="I302" s="48" t="e">
        <f t="shared" si="17"/>
        <v>#DIV/0!</v>
      </c>
      <c r="J302" s="85"/>
    </row>
    <row r="303" spans="1:10" ht="25.5" customHeight="1" hidden="1">
      <c r="A303" s="26" t="s">
        <v>325</v>
      </c>
      <c r="B303" s="22">
        <v>817</v>
      </c>
      <c r="C303" s="6" t="s">
        <v>77</v>
      </c>
      <c r="D303" s="6" t="s">
        <v>34</v>
      </c>
      <c r="E303" s="6" t="s">
        <v>217</v>
      </c>
      <c r="F303" s="6" t="s">
        <v>94</v>
      </c>
      <c r="G303" s="11">
        <v>0</v>
      </c>
      <c r="H303" s="11">
        <v>0</v>
      </c>
      <c r="I303" s="48" t="e">
        <f t="shared" si="17"/>
        <v>#DIV/0!</v>
      </c>
      <c r="J303" s="85"/>
    </row>
    <row r="304" spans="1:10" ht="33" customHeight="1" hidden="1">
      <c r="A304" s="26" t="s">
        <v>352</v>
      </c>
      <c r="B304" s="22">
        <v>817</v>
      </c>
      <c r="C304" s="6" t="s">
        <v>77</v>
      </c>
      <c r="D304" s="6" t="s">
        <v>34</v>
      </c>
      <c r="E304" s="6" t="s">
        <v>217</v>
      </c>
      <c r="F304" s="6" t="s">
        <v>353</v>
      </c>
      <c r="G304" s="11">
        <v>0</v>
      </c>
      <c r="H304" s="11">
        <v>0</v>
      </c>
      <c r="I304" s="48" t="e">
        <f t="shared" si="17"/>
        <v>#DIV/0!</v>
      </c>
      <c r="J304" s="85"/>
    </row>
    <row r="305" spans="1:10" ht="30" customHeight="1" hidden="1">
      <c r="A305" s="24" t="s">
        <v>231</v>
      </c>
      <c r="B305" s="22">
        <v>817</v>
      </c>
      <c r="C305" s="6" t="s">
        <v>77</v>
      </c>
      <c r="D305" s="6" t="s">
        <v>34</v>
      </c>
      <c r="E305" s="6" t="s">
        <v>229</v>
      </c>
      <c r="F305" s="6"/>
      <c r="G305" s="11">
        <f>G308</f>
        <v>0</v>
      </c>
      <c r="H305" s="11">
        <f>H308</f>
        <v>0</v>
      </c>
      <c r="I305" s="48" t="e">
        <f t="shared" si="17"/>
        <v>#DIV/0!</v>
      </c>
      <c r="J305" s="85"/>
    </row>
    <row r="306" spans="1:10" ht="29.25" customHeight="1" hidden="1">
      <c r="A306" s="26" t="s">
        <v>224</v>
      </c>
      <c r="B306" s="22">
        <v>817</v>
      </c>
      <c r="C306" s="6" t="s">
        <v>77</v>
      </c>
      <c r="D306" s="6" t="s">
        <v>34</v>
      </c>
      <c r="E306" s="6" t="s">
        <v>225</v>
      </c>
      <c r="F306" s="6"/>
      <c r="G306" s="11">
        <f>G307</f>
        <v>0</v>
      </c>
      <c r="H306" s="11">
        <f>H307</f>
        <v>0</v>
      </c>
      <c r="I306" s="48" t="e">
        <f t="shared" si="17"/>
        <v>#DIV/0!</v>
      </c>
      <c r="J306" s="85"/>
    </row>
    <row r="307" spans="1:10" ht="30.75" customHeight="1" hidden="1">
      <c r="A307" s="26" t="s">
        <v>325</v>
      </c>
      <c r="B307" s="22">
        <v>817</v>
      </c>
      <c r="C307" s="6" t="s">
        <v>77</v>
      </c>
      <c r="D307" s="6" t="s">
        <v>34</v>
      </c>
      <c r="E307" s="6" t="s">
        <v>225</v>
      </c>
      <c r="F307" s="6" t="s">
        <v>94</v>
      </c>
      <c r="G307" s="11">
        <v>0</v>
      </c>
      <c r="H307" s="11">
        <v>0</v>
      </c>
      <c r="I307" s="48" t="e">
        <f t="shared" si="17"/>
        <v>#DIV/0!</v>
      </c>
      <c r="J307" s="85"/>
    </row>
    <row r="308" spans="1:10" ht="25.5" customHeight="1" hidden="1">
      <c r="A308" s="26" t="s">
        <v>227</v>
      </c>
      <c r="B308" s="22">
        <v>817</v>
      </c>
      <c r="C308" s="6" t="s">
        <v>77</v>
      </c>
      <c r="D308" s="6" t="s">
        <v>34</v>
      </c>
      <c r="E308" s="6" t="s">
        <v>230</v>
      </c>
      <c r="F308" s="6"/>
      <c r="G308" s="11">
        <f>G309</f>
        <v>0</v>
      </c>
      <c r="H308" s="11">
        <f>H309</f>
        <v>0</v>
      </c>
      <c r="I308" s="48" t="e">
        <f t="shared" si="17"/>
        <v>#DIV/0!</v>
      </c>
      <c r="J308" s="85"/>
    </row>
    <row r="309" spans="1:10" ht="21.75" customHeight="1" hidden="1">
      <c r="A309" s="26" t="s">
        <v>119</v>
      </c>
      <c r="B309" s="22">
        <v>817</v>
      </c>
      <c r="C309" s="6" t="s">
        <v>77</v>
      </c>
      <c r="D309" s="6" t="s">
        <v>34</v>
      </c>
      <c r="E309" s="6" t="s">
        <v>230</v>
      </c>
      <c r="F309" s="6" t="s">
        <v>120</v>
      </c>
      <c r="G309" s="11">
        <v>0</v>
      </c>
      <c r="H309" s="11">
        <v>0</v>
      </c>
      <c r="I309" s="48" t="e">
        <f t="shared" si="17"/>
        <v>#DIV/0!</v>
      </c>
      <c r="J309" s="85"/>
    </row>
    <row r="310" spans="1:10" ht="21.75" customHeight="1">
      <c r="A310" s="24" t="s">
        <v>399</v>
      </c>
      <c r="B310" s="22">
        <v>817</v>
      </c>
      <c r="C310" s="20" t="s">
        <v>77</v>
      </c>
      <c r="D310" s="20" t="s">
        <v>36</v>
      </c>
      <c r="E310" s="6"/>
      <c r="F310" s="6"/>
      <c r="G310" s="73">
        <f>G311+G324</f>
        <v>6286.200000000001</v>
      </c>
      <c r="H310" s="73">
        <f>H311+H324</f>
        <v>6251.8</v>
      </c>
      <c r="I310" s="48">
        <f t="shared" si="17"/>
        <v>99.4527695587159</v>
      </c>
      <c r="J310" s="85"/>
    </row>
    <row r="311" spans="1:10" ht="44.25" customHeight="1">
      <c r="A311" s="24" t="s">
        <v>438</v>
      </c>
      <c r="B311" s="22">
        <v>817</v>
      </c>
      <c r="C311" s="6" t="s">
        <v>77</v>
      </c>
      <c r="D311" s="6" t="s">
        <v>36</v>
      </c>
      <c r="E311" s="6" t="s">
        <v>429</v>
      </c>
      <c r="F311" s="6"/>
      <c r="G311" s="11">
        <f>G312+G317</f>
        <v>4695.3</v>
      </c>
      <c r="H311" s="11">
        <f>H312+H317</f>
        <v>4695.3</v>
      </c>
      <c r="I311" s="48">
        <f t="shared" si="17"/>
        <v>100</v>
      </c>
      <c r="J311" s="86"/>
    </row>
    <row r="312" spans="1:10" ht="44.25" customHeight="1">
      <c r="A312" s="25" t="s">
        <v>489</v>
      </c>
      <c r="B312" s="22">
        <v>817</v>
      </c>
      <c r="C312" s="6" t="s">
        <v>77</v>
      </c>
      <c r="D312" s="6" t="s">
        <v>36</v>
      </c>
      <c r="E312" s="6" t="s">
        <v>223</v>
      </c>
      <c r="F312" s="6"/>
      <c r="G312" s="73">
        <f>G313+G315</f>
        <v>1601.6</v>
      </c>
      <c r="H312" s="73">
        <f>H313+H315</f>
        <v>1601.6</v>
      </c>
      <c r="I312" s="48">
        <f t="shared" si="17"/>
        <v>100</v>
      </c>
      <c r="J312" s="86"/>
    </row>
    <row r="313" spans="1:10" ht="44.25" customHeight="1">
      <c r="A313" s="26" t="s">
        <v>177</v>
      </c>
      <c r="B313" s="22">
        <v>817</v>
      </c>
      <c r="C313" s="6" t="s">
        <v>77</v>
      </c>
      <c r="D313" s="6" t="s">
        <v>36</v>
      </c>
      <c r="E313" s="6" t="s">
        <v>490</v>
      </c>
      <c r="F313" s="6"/>
      <c r="G313" s="73">
        <f>G314</f>
        <v>1101.6</v>
      </c>
      <c r="H313" s="73">
        <f>H314</f>
        <v>1101.6</v>
      </c>
      <c r="I313" s="48">
        <f t="shared" si="17"/>
        <v>100</v>
      </c>
      <c r="J313" s="86"/>
    </row>
    <row r="314" spans="1:10" ht="44.25" customHeight="1">
      <c r="A314" s="26" t="s">
        <v>352</v>
      </c>
      <c r="B314" s="22">
        <v>817</v>
      </c>
      <c r="C314" s="6" t="s">
        <v>77</v>
      </c>
      <c r="D314" s="6" t="s">
        <v>36</v>
      </c>
      <c r="E314" s="6" t="s">
        <v>490</v>
      </c>
      <c r="F314" s="6" t="s">
        <v>353</v>
      </c>
      <c r="G314" s="73">
        <v>1101.6</v>
      </c>
      <c r="H314" s="73">
        <v>1101.6</v>
      </c>
      <c r="I314" s="48">
        <f t="shared" si="17"/>
        <v>100</v>
      </c>
      <c r="J314" s="86"/>
    </row>
    <row r="315" spans="1:10" ht="44.25" customHeight="1">
      <c r="A315" s="26" t="s">
        <v>603</v>
      </c>
      <c r="B315" s="22">
        <v>817</v>
      </c>
      <c r="C315" s="6" t="s">
        <v>77</v>
      </c>
      <c r="D315" s="6" t="s">
        <v>36</v>
      </c>
      <c r="E315" s="6" t="s">
        <v>609</v>
      </c>
      <c r="F315" s="6"/>
      <c r="G315" s="73">
        <f>G316</f>
        <v>500</v>
      </c>
      <c r="H315" s="73">
        <f>H316</f>
        <v>500</v>
      </c>
      <c r="I315" s="48">
        <f t="shared" si="17"/>
        <v>100</v>
      </c>
      <c r="J315" s="86"/>
    </row>
    <row r="316" spans="1:10" ht="44.25" customHeight="1">
      <c r="A316" s="26" t="s">
        <v>352</v>
      </c>
      <c r="B316" s="22">
        <v>817</v>
      </c>
      <c r="C316" s="6" t="s">
        <v>77</v>
      </c>
      <c r="D316" s="6" t="s">
        <v>36</v>
      </c>
      <c r="E316" s="6" t="s">
        <v>609</v>
      </c>
      <c r="F316" s="6" t="s">
        <v>353</v>
      </c>
      <c r="G316" s="73">
        <v>500</v>
      </c>
      <c r="H316" s="73">
        <v>500</v>
      </c>
      <c r="I316" s="48">
        <f t="shared" si="17"/>
        <v>100</v>
      </c>
      <c r="J316" s="86"/>
    </row>
    <row r="317" spans="1:10" ht="44.25" customHeight="1">
      <c r="A317" s="25" t="s">
        <v>491</v>
      </c>
      <c r="B317" s="22">
        <v>817</v>
      </c>
      <c r="C317" s="6" t="s">
        <v>77</v>
      </c>
      <c r="D317" s="6" t="s">
        <v>36</v>
      </c>
      <c r="E317" s="6" t="s">
        <v>484</v>
      </c>
      <c r="F317" s="6"/>
      <c r="G317" s="73">
        <f>G318</f>
        <v>3093.7000000000003</v>
      </c>
      <c r="H317" s="11">
        <f>H318</f>
        <v>3093.7000000000003</v>
      </c>
      <c r="I317" s="48">
        <f t="shared" si="17"/>
        <v>100</v>
      </c>
      <c r="J317" s="86"/>
    </row>
    <row r="318" spans="1:10" ht="27" customHeight="1">
      <c r="A318" s="26" t="s">
        <v>10</v>
      </c>
      <c r="B318" s="22">
        <v>817</v>
      </c>
      <c r="C318" s="6" t="s">
        <v>77</v>
      </c>
      <c r="D318" s="6" t="s">
        <v>36</v>
      </c>
      <c r="E318" s="6" t="s">
        <v>485</v>
      </c>
      <c r="F318" s="6"/>
      <c r="G318" s="73">
        <f>G319+G323</f>
        <v>3093.7000000000003</v>
      </c>
      <c r="H318" s="11">
        <f>H319+H323</f>
        <v>3093.7000000000003</v>
      </c>
      <c r="I318" s="48">
        <f t="shared" si="17"/>
        <v>100</v>
      </c>
      <c r="J318" s="86"/>
    </row>
    <row r="319" spans="1:10" ht="27" customHeight="1">
      <c r="A319" s="26" t="s">
        <v>115</v>
      </c>
      <c r="B319" s="22">
        <v>817</v>
      </c>
      <c r="C319" s="6" t="s">
        <v>77</v>
      </c>
      <c r="D319" s="6" t="s">
        <v>36</v>
      </c>
      <c r="E319" s="6" t="s">
        <v>485</v>
      </c>
      <c r="F319" s="6" t="s">
        <v>94</v>
      </c>
      <c r="G319" s="73">
        <v>653.9</v>
      </c>
      <c r="H319" s="11">
        <v>653.9</v>
      </c>
      <c r="I319" s="48">
        <f t="shared" si="17"/>
        <v>100</v>
      </c>
      <c r="J319" s="89"/>
    </row>
    <row r="320" spans="1:10" ht="42" customHeight="1" hidden="1">
      <c r="A320" s="26" t="s">
        <v>414</v>
      </c>
      <c r="B320" s="22">
        <v>817</v>
      </c>
      <c r="C320" s="15" t="s">
        <v>77</v>
      </c>
      <c r="D320" s="15" t="s">
        <v>36</v>
      </c>
      <c r="E320" s="15" t="s">
        <v>11</v>
      </c>
      <c r="F320" s="15" t="s">
        <v>413</v>
      </c>
      <c r="G320" s="73">
        <v>0</v>
      </c>
      <c r="H320" s="11">
        <v>0</v>
      </c>
      <c r="I320" s="48" t="e">
        <f t="shared" si="17"/>
        <v>#DIV/0!</v>
      </c>
      <c r="J320" s="86"/>
    </row>
    <row r="321" spans="1:10" ht="24.75" customHeight="1" hidden="1">
      <c r="A321" s="26"/>
      <c r="B321" s="22">
        <v>817</v>
      </c>
      <c r="C321" s="6"/>
      <c r="D321" s="6"/>
      <c r="E321" s="6"/>
      <c r="F321" s="6"/>
      <c r="G321" s="73"/>
      <c r="H321" s="11"/>
      <c r="I321" s="48" t="e">
        <f t="shared" si="17"/>
        <v>#DIV/0!</v>
      </c>
      <c r="J321" s="86"/>
    </row>
    <row r="322" spans="1:10" ht="23.25" customHeight="1" hidden="1">
      <c r="A322" s="26"/>
      <c r="B322" s="22">
        <v>817</v>
      </c>
      <c r="C322" s="6"/>
      <c r="D322" s="6"/>
      <c r="E322" s="6"/>
      <c r="F322" s="6"/>
      <c r="G322" s="73"/>
      <c r="H322" s="11"/>
      <c r="I322" s="48" t="e">
        <f aca="true" t="shared" si="21" ref="I322:I383">H322/G322*100</f>
        <v>#DIV/0!</v>
      </c>
      <c r="J322" s="86"/>
    </row>
    <row r="323" spans="1:10" ht="23.25" customHeight="1">
      <c r="A323" s="26" t="s">
        <v>352</v>
      </c>
      <c r="B323" s="22">
        <v>817</v>
      </c>
      <c r="C323" s="6" t="s">
        <v>77</v>
      </c>
      <c r="D323" s="6" t="s">
        <v>36</v>
      </c>
      <c r="E323" s="6" t="s">
        <v>485</v>
      </c>
      <c r="F323" s="6" t="s">
        <v>353</v>
      </c>
      <c r="G323" s="73">
        <v>2439.8</v>
      </c>
      <c r="H323" s="11">
        <v>2439.8</v>
      </c>
      <c r="I323" s="48">
        <f t="shared" si="21"/>
        <v>100</v>
      </c>
      <c r="J323" s="86"/>
    </row>
    <row r="324" spans="1:10" ht="40.5" customHeight="1">
      <c r="A324" s="24" t="s">
        <v>282</v>
      </c>
      <c r="B324" s="22">
        <v>817</v>
      </c>
      <c r="C324" s="6" t="s">
        <v>77</v>
      </c>
      <c r="D324" s="6" t="s">
        <v>36</v>
      </c>
      <c r="E324" s="6" t="s">
        <v>252</v>
      </c>
      <c r="F324" s="6"/>
      <c r="G324" s="11">
        <f>G325</f>
        <v>1590.9</v>
      </c>
      <c r="H324" s="11">
        <f>H325</f>
        <v>1556.5</v>
      </c>
      <c r="I324" s="48">
        <f t="shared" si="21"/>
        <v>97.83770192972531</v>
      </c>
      <c r="J324" s="86"/>
    </row>
    <row r="325" spans="1:10" ht="24.75" customHeight="1">
      <c r="A325" s="25" t="s">
        <v>313</v>
      </c>
      <c r="B325" s="22">
        <v>817</v>
      </c>
      <c r="C325" s="6" t="s">
        <v>77</v>
      </c>
      <c r="D325" s="6" t="s">
        <v>36</v>
      </c>
      <c r="E325" s="6" t="s">
        <v>314</v>
      </c>
      <c r="F325" s="6"/>
      <c r="G325" s="11">
        <f>G326+G334</f>
        <v>1590.9</v>
      </c>
      <c r="H325" s="11">
        <f>H326+H334</f>
        <v>1556.5</v>
      </c>
      <c r="I325" s="48">
        <f t="shared" si="21"/>
        <v>97.83770192972531</v>
      </c>
      <c r="J325" s="86"/>
    </row>
    <row r="326" spans="1:10" ht="54.75" customHeight="1">
      <c r="A326" s="50" t="s">
        <v>621</v>
      </c>
      <c r="B326" s="22">
        <v>817</v>
      </c>
      <c r="C326" s="6" t="s">
        <v>77</v>
      </c>
      <c r="D326" s="6" t="s">
        <v>36</v>
      </c>
      <c r="E326" s="6" t="s">
        <v>315</v>
      </c>
      <c r="F326" s="6"/>
      <c r="G326" s="11">
        <f>G327+G332</f>
        <v>355.1</v>
      </c>
      <c r="H326" s="11">
        <f>H327+H332</f>
        <v>355.1</v>
      </c>
      <c r="I326" s="48">
        <f t="shared" si="21"/>
        <v>100</v>
      </c>
      <c r="J326" s="86"/>
    </row>
    <row r="327" spans="1:10" ht="37.5" customHeight="1">
      <c r="A327" s="26" t="s">
        <v>403</v>
      </c>
      <c r="B327" s="22">
        <v>817</v>
      </c>
      <c r="C327" s="6" t="s">
        <v>77</v>
      </c>
      <c r="D327" s="6" t="s">
        <v>36</v>
      </c>
      <c r="E327" s="6" t="s">
        <v>316</v>
      </c>
      <c r="F327" s="6"/>
      <c r="G327" s="11">
        <f>G328</f>
        <v>74.4</v>
      </c>
      <c r="H327" s="11">
        <f>H328</f>
        <v>74.4</v>
      </c>
      <c r="I327" s="48">
        <f t="shared" si="21"/>
        <v>100</v>
      </c>
      <c r="J327" s="86"/>
    </row>
    <row r="328" spans="1:10" ht="24.75" customHeight="1">
      <c r="A328" s="26" t="s">
        <v>115</v>
      </c>
      <c r="B328" s="22">
        <v>817</v>
      </c>
      <c r="C328" s="6" t="s">
        <v>77</v>
      </c>
      <c r="D328" s="6" t="s">
        <v>36</v>
      </c>
      <c r="E328" s="6" t="s">
        <v>316</v>
      </c>
      <c r="F328" s="6" t="s">
        <v>94</v>
      </c>
      <c r="G328" s="73">
        <v>74.4</v>
      </c>
      <c r="H328" s="11">
        <v>74.4</v>
      </c>
      <c r="I328" s="48">
        <f t="shared" si="21"/>
        <v>100</v>
      </c>
      <c r="J328" s="86"/>
    </row>
    <row r="329" spans="1:10" ht="24.75" customHeight="1" hidden="1">
      <c r="A329" s="24" t="s">
        <v>312</v>
      </c>
      <c r="B329" s="22">
        <v>817</v>
      </c>
      <c r="C329" s="6" t="s">
        <v>77</v>
      </c>
      <c r="D329" s="6" t="s">
        <v>36</v>
      </c>
      <c r="E329" s="6"/>
      <c r="F329" s="6"/>
      <c r="G329" s="11"/>
      <c r="H329" s="11"/>
      <c r="I329" s="48" t="e">
        <f t="shared" si="21"/>
        <v>#DIV/0!</v>
      </c>
      <c r="J329" s="86"/>
    </row>
    <row r="330" spans="1:10" ht="24.75" customHeight="1" hidden="1">
      <c r="A330" s="26"/>
      <c r="B330" s="22">
        <v>817</v>
      </c>
      <c r="C330" s="6"/>
      <c r="D330" s="6"/>
      <c r="E330" s="6"/>
      <c r="F330" s="6"/>
      <c r="G330" s="11"/>
      <c r="H330" s="11"/>
      <c r="I330" s="48" t="e">
        <f t="shared" si="21"/>
        <v>#DIV/0!</v>
      </c>
      <c r="J330" s="86"/>
    </row>
    <row r="331" spans="1:10" ht="24.75" customHeight="1" hidden="1">
      <c r="A331" s="26"/>
      <c r="B331" s="22">
        <v>817</v>
      </c>
      <c r="C331" s="6"/>
      <c r="D331" s="6"/>
      <c r="E331" s="6"/>
      <c r="F331" s="6"/>
      <c r="G331" s="11"/>
      <c r="H331" s="11"/>
      <c r="I331" s="48" t="e">
        <f t="shared" si="21"/>
        <v>#DIV/0!</v>
      </c>
      <c r="J331" s="86"/>
    </row>
    <row r="332" spans="1:10" ht="24.75" customHeight="1">
      <c r="A332" s="26" t="s">
        <v>622</v>
      </c>
      <c r="B332" s="22">
        <v>817</v>
      </c>
      <c r="C332" s="6" t="s">
        <v>77</v>
      </c>
      <c r="D332" s="6" t="s">
        <v>36</v>
      </c>
      <c r="E332" s="6" t="s">
        <v>623</v>
      </c>
      <c r="F332" s="6"/>
      <c r="G332" s="11">
        <f>G333</f>
        <v>280.7</v>
      </c>
      <c r="H332" s="11">
        <f>H333</f>
        <v>280.7</v>
      </c>
      <c r="I332" s="48">
        <f t="shared" si="21"/>
        <v>100</v>
      </c>
      <c r="J332" s="86"/>
    </row>
    <row r="333" spans="1:10" ht="24.75" customHeight="1">
      <c r="A333" s="26" t="s">
        <v>352</v>
      </c>
      <c r="B333" s="22">
        <v>817</v>
      </c>
      <c r="C333" s="6" t="s">
        <v>77</v>
      </c>
      <c r="D333" s="6" t="s">
        <v>36</v>
      </c>
      <c r="E333" s="6" t="s">
        <v>623</v>
      </c>
      <c r="F333" s="6" t="s">
        <v>353</v>
      </c>
      <c r="G333" s="11">
        <v>280.7</v>
      </c>
      <c r="H333" s="11">
        <v>280.7</v>
      </c>
      <c r="I333" s="48">
        <f t="shared" si="21"/>
        <v>100</v>
      </c>
      <c r="J333" s="86"/>
    </row>
    <row r="334" spans="1:10" ht="24.75" customHeight="1">
      <c r="A334" s="50" t="s">
        <v>604</v>
      </c>
      <c r="B334" s="22">
        <v>817</v>
      </c>
      <c r="C334" s="6" t="s">
        <v>77</v>
      </c>
      <c r="D334" s="6" t="s">
        <v>36</v>
      </c>
      <c r="E334" s="6" t="s">
        <v>605</v>
      </c>
      <c r="F334" s="6"/>
      <c r="G334" s="73">
        <f>G335</f>
        <v>1235.8</v>
      </c>
      <c r="H334" s="11">
        <f>H335</f>
        <v>1201.4</v>
      </c>
      <c r="I334" s="48">
        <f t="shared" si="21"/>
        <v>97.21637805470142</v>
      </c>
      <c r="J334" s="86"/>
    </row>
    <row r="335" spans="1:10" ht="24.75" customHeight="1">
      <c r="A335" s="26" t="s">
        <v>603</v>
      </c>
      <c r="B335" s="22">
        <v>817</v>
      </c>
      <c r="C335" s="6" t="s">
        <v>77</v>
      </c>
      <c r="D335" s="6" t="s">
        <v>36</v>
      </c>
      <c r="E335" s="6" t="s">
        <v>606</v>
      </c>
      <c r="F335" s="6"/>
      <c r="G335" s="73">
        <f>G336</f>
        <v>1235.8</v>
      </c>
      <c r="H335" s="11">
        <f>H336</f>
        <v>1201.4</v>
      </c>
      <c r="I335" s="48">
        <f t="shared" si="21"/>
        <v>97.21637805470142</v>
      </c>
      <c r="J335" s="86"/>
    </row>
    <row r="336" spans="1:10" ht="24.75" customHeight="1">
      <c r="A336" s="26" t="s">
        <v>115</v>
      </c>
      <c r="B336" s="22">
        <v>817</v>
      </c>
      <c r="C336" s="6" t="s">
        <v>77</v>
      </c>
      <c r="D336" s="6" t="s">
        <v>36</v>
      </c>
      <c r="E336" s="6" t="s">
        <v>606</v>
      </c>
      <c r="F336" s="6" t="s">
        <v>94</v>
      </c>
      <c r="G336" s="73">
        <v>1235.8</v>
      </c>
      <c r="H336" s="11">
        <v>1201.4</v>
      </c>
      <c r="I336" s="48">
        <f t="shared" si="21"/>
        <v>97.21637805470142</v>
      </c>
      <c r="J336" s="86"/>
    </row>
    <row r="337" spans="1:10" ht="21" customHeight="1">
      <c r="A337" s="24" t="s">
        <v>415</v>
      </c>
      <c r="B337" s="22">
        <v>817</v>
      </c>
      <c r="C337" s="20" t="s">
        <v>77</v>
      </c>
      <c r="D337" s="20" t="s">
        <v>43</v>
      </c>
      <c r="E337" s="6"/>
      <c r="F337" s="6"/>
      <c r="G337" s="73">
        <f>G338+G344+G357+G362</f>
        <v>19033.299999999996</v>
      </c>
      <c r="H337" s="73">
        <f>H338+H344+H357+H362</f>
        <v>18366.6</v>
      </c>
      <c r="I337" s="48">
        <f t="shared" si="21"/>
        <v>96.49719176390853</v>
      </c>
      <c r="J337" s="85"/>
    </row>
    <row r="338" spans="1:10" ht="48.75" customHeight="1">
      <c r="A338" s="24" t="s">
        <v>118</v>
      </c>
      <c r="B338" s="22">
        <v>817</v>
      </c>
      <c r="C338" s="6" t="s">
        <v>77</v>
      </c>
      <c r="D338" s="6" t="s">
        <v>43</v>
      </c>
      <c r="E338" s="6" t="s">
        <v>416</v>
      </c>
      <c r="F338" s="6"/>
      <c r="G338" s="73">
        <f>G339</f>
        <v>1826.4</v>
      </c>
      <c r="H338" s="11">
        <f>H339</f>
        <v>1826.4</v>
      </c>
      <c r="I338" s="48">
        <f t="shared" si="21"/>
        <v>100</v>
      </c>
      <c r="J338" s="85"/>
    </row>
    <row r="339" spans="1:10" ht="57" customHeight="1">
      <c r="A339" s="64" t="s">
        <v>464</v>
      </c>
      <c r="B339" s="22">
        <v>817</v>
      </c>
      <c r="C339" s="6" t="s">
        <v>77</v>
      </c>
      <c r="D339" s="6" t="s">
        <v>43</v>
      </c>
      <c r="E339" s="6" t="s">
        <v>418</v>
      </c>
      <c r="F339" s="6"/>
      <c r="G339" s="73">
        <f>G340+G342</f>
        <v>1826.4</v>
      </c>
      <c r="H339" s="73">
        <f>H340+H342</f>
        <v>1826.4</v>
      </c>
      <c r="I339" s="48">
        <f t="shared" si="21"/>
        <v>100</v>
      </c>
      <c r="J339" s="85"/>
    </row>
    <row r="340" spans="1:10" ht="21.75" customHeight="1">
      <c r="A340" s="26" t="s">
        <v>417</v>
      </c>
      <c r="B340" s="22">
        <v>817</v>
      </c>
      <c r="C340" s="6" t="s">
        <v>77</v>
      </c>
      <c r="D340" s="6" t="s">
        <v>43</v>
      </c>
      <c r="E340" s="6" t="s">
        <v>19</v>
      </c>
      <c r="F340" s="6"/>
      <c r="G340" s="73">
        <f>G341</f>
        <v>917.4</v>
      </c>
      <c r="H340" s="73">
        <f>H341</f>
        <v>917.4</v>
      </c>
      <c r="I340" s="48">
        <f t="shared" si="21"/>
        <v>100</v>
      </c>
      <c r="J340" s="85"/>
    </row>
    <row r="341" spans="1:10" ht="23.25" customHeight="1">
      <c r="A341" s="26" t="s">
        <v>325</v>
      </c>
      <c r="B341" s="22">
        <v>817</v>
      </c>
      <c r="C341" s="6" t="s">
        <v>77</v>
      </c>
      <c r="D341" s="6" t="s">
        <v>43</v>
      </c>
      <c r="E341" s="6" t="s">
        <v>19</v>
      </c>
      <c r="F341" s="6" t="s">
        <v>94</v>
      </c>
      <c r="G341" s="73">
        <v>917.4</v>
      </c>
      <c r="H341" s="73">
        <v>917.4</v>
      </c>
      <c r="I341" s="48">
        <f t="shared" si="21"/>
        <v>100</v>
      </c>
      <c r="J341" s="90"/>
    </row>
    <row r="342" spans="1:10" ht="23.25" customHeight="1">
      <c r="A342" s="26" t="s">
        <v>189</v>
      </c>
      <c r="B342" s="22">
        <v>817</v>
      </c>
      <c r="C342" s="6" t="s">
        <v>77</v>
      </c>
      <c r="D342" s="6" t="s">
        <v>43</v>
      </c>
      <c r="E342" s="6" t="s">
        <v>190</v>
      </c>
      <c r="F342" s="6"/>
      <c r="G342" s="73">
        <f>G343</f>
        <v>909</v>
      </c>
      <c r="H342" s="73">
        <f>H343</f>
        <v>909</v>
      </c>
      <c r="I342" s="48">
        <f t="shared" si="21"/>
        <v>100</v>
      </c>
      <c r="J342" s="89"/>
    </row>
    <row r="343" spans="1:10" ht="23.25" customHeight="1">
      <c r="A343" s="26" t="s">
        <v>325</v>
      </c>
      <c r="B343" s="22">
        <v>817</v>
      </c>
      <c r="C343" s="6" t="s">
        <v>77</v>
      </c>
      <c r="D343" s="6" t="s">
        <v>43</v>
      </c>
      <c r="E343" s="6" t="s">
        <v>190</v>
      </c>
      <c r="F343" s="6" t="s">
        <v>94</v>
      </c>
      <c r="G343" s="73">
        <v>909</v>
      </c>
      <c r="H343" s="73">
        <v>909</v>
      </c>
      <c r="I343" s="48">
        <f t="shared" si="21"/>
        <v>100</v>
      </c>
      <c r="J343" s="89"/>
    </row>
    <row r="344" spans="1:10" ht="46.5" customHeight="1">
      <c r="A344" s="24" t="s">
        <v>105</v>
      </c>
      <c r="B344" s="22">
        <v>817</v>
      </c>
      <c r="C344" s="6" t="s">
        <v>77</v>
      </c>
      <c r="D344" s="6" t="s">
        <v>43</v>
      </c>
      <c r="E344" s="6" t="s">
        <v>429</v>
      </c>
      <c r="F344" s="6"/>
      <c r="G344" s="73">
        <f>G345+G351+G348</f>
        <v>14131.899999999998</v>
      </c>
      <c r="H344" s="73">
        <f>H345+H351+H348</f>
        <v>13622.3</v>
      </c>
      <c r="I344" s="48">
        <f t="shared" si="21"/>
        <v>96.39397391716614</v>
      </c>
      <c r="J344" s="89"/>
    </row>
    <row r="345" spans="1:10" ht="46.5" customHeight="1">
      <c r="A345" s="25" t="s">
        <v>494</v>
      </c>
      <c r="B345" s="22">
        <v>817</v>
      </c>
      <c r="C345" s="6" t="s">
        <v>77</v>
      </c>
      <c r="D345" s="6" t="s">
        <v>43</v>
      </c>
      <c r="E345" s="6" t="s">
        <v>492</v>
      </c>
      <c r="F345" s="6"/>
      <c r="G345" s="73">
        <f>G346</f>
        <v>4912.2</v>
      </c>
      <c r="H345" s="73">
        <f>H346</f>
        <v>4904.6</v>
      </c>
      <c r="I345" s="48">
        <f t="shared" si="21"/>
        <v>99.84528317250927</v>
      </c>
      <c r="J345" s="89"/>
    </row>
    <row r="346" spans="1:10" ht="46.5" customHeight="1">
      <c r="A346" s="26" t="s">
        <v>495</v>
      </c>
      <c r="B346" s="22">
        <v>817</v>
      </c>
      <c r="C346" s="6" t="s">
        <v>77</v>
      </c>
      <c r="D346" s="6" t="s">
        <v>43</v>
      </c>
      <c r="E346" s="6" t="s">
        <v>493</v>
      </c>
      <c r="F346" s="6"/>
      <c r="G346" s="73">
        <f>G347</f>
        <v>4912.2</v>
      </c>
      <c r="H346" s="73">
        <f>H347</f>
        <v>4904.6</v>
      </c>
      <c r="I346" s="48">
        <f t="shared" si="21"/>
        <v>99.84528317250927</v>
      </c>
      <c r="J346" s="89"/>
    </row>
    <row r="347" spans="1:10" ht="46.5" customHeight="1">
      <c r="A347" s="26" t="s">
        <v>115</v>
      </c>
      <c r="B347" s="22">
        <v>817</v>
      </c>
      <c r="C347" s="6" t="s">
        <v>77</v>
      </c>
      <c r="D347" s="6" t="s">
        <v>43</v>
      </c>
      <c r="E347" s="6" t="s">
        <v>493</v>
      </c>
      <c r="F347" s="6" t="s">
        <v>94</v>
      </c>
      <c r="G347" s="73">
        <v>4912.2</v>
      </c>
      <c r="H347" s="73">
        <v>4904.6</v>
      </c>
      <c r="I347" s="48">
        <f t="shared" si="21"/>
        <v>99.84528317250927</v>
      </c>
      <c r="J347" s="89"/>
    </row>
    <row r="348" spans="1:10" ht="46.5" customHeight="1">
      <c r="A348" s="25" t="s">
        <v>616</v>
      </c>
      <c r="B348" s="22">
        <v>817</v>
      </c>
      <c r="C348" s="6" t="s">
        <v>77</v>
      </c>
      <c r="D348" s="6" t="s">
        <v>43</v>
      </c>
      <c r="E348" s="6" t="s">
        <v>617</v>
      </c>
      <c r="F348" s="6"/>
      <c r="G348" s="73">
        <f>G349</f>
        <v>623.3</v>
      </c>
      <c r="H348" s="73">
        <f>H349</f>
        <v>623.3</v>
      </c>
      <c r="I348" s="48">
        <f t="shared" si="21"/>
        <v>100</v>
      </c>
      <c r="J348" s="89"/>
    </row>
    <row r="349" spans="1:10" ht="46.5" customHeight="1">
      <c r="A349" s="26" t="s">
        <v>603</v>
      </c>
      <c r="B349" s="22">
        <v>817</v>
      </c>
      <c r="C349" s="6" t="s">
        <v>77</v>
      </c>
      <c r="D349" s="6" t="s">
        <v>43</v>
      </c>
      <c r="E349" s="6" t="s">
        <v>618</v>
      </c>
      <c r="F349" s="6"/>
      <c r="G349" s="73">
        <f>G350</f>
        <v>623.3</v>
      </c>
      <c r="H349" s="73">
        <f>H350</f>
        <v>623.3</v>
      </c>
      <c r="I349" s="48">
        <f t="shared" si="21"/>
        <v>100</v>
      </c>
      <c r="J349" s="89"/>
    </row>
    <row r="350" spans="1:10" ht="46.5" customHeight="1">
      <c r="A350" s="26" t="s">
        <v>115</v>
      </c>
      <c r="B350" s="22">
        <v>817</v>
      </c>
      <c r="C350" s="6" t="s">
        <v>77</v>
      </c>
      <c r="D350" s="6" t="s">
        <v>43</v>
      </c>
      <c r="E350" s="6" t="s">
        <v>618</v>
      </c>
      <c r="F350" s="6" t="s">
        <v>94</v>
      </c>
      <c r="G350" s="73">
        <v>623.3</v>
      </c>
      <c r="H350" s="73">
        <v>623.3</v>
      </c>
      <c r="I350" s="48">
        <f t="shared" si="21"/>
        <v>100</v>
      </c>
      <c r="J350" s="89"/>
    </row>
    <row r="351" spans="1:10" ht="42" customHeight="1">
      <c r="A351" s="25" t="s">
        <v>465</v>
      </c>
      <c r="B351" s="22">
        <v>817</v>
      </c>
      <c r="C351" s="6" t="s">
        <v>77</v>
      </c>
      <c r="D351" s="6" t="s">
        <v>43</v>
      </c>
      <c r="E351" s="6" t="s">
        <v>486</v>
      </c>
      <c r="F351" s="6"/>
      <c r="G351" s="73">
        <f>G352+G355</f>
        <v>8596.4</v>
      </c>
      <c r="H351" s="73">
        <f>H352+H355</f>
        <v>8094.4</v>
      </c>
      <c r="I351" s="48">
        <f t="shared" si="21"/>
        <v>94.16034619142897</v>
      </c>
      <c r="J351" s="89"/>
    </row>
    <row r="352" spans="1:10" ht="23.25" customHeight="1">
      <c r="A352" s="26" t="s">
        <v>182</v>
      </c>
      <c r="B352" s="22">
        <v>817</v>
      </c>
      <c r="C352" s="6" t="s">
        <v>77</v>
      </c>
      <c r="D352" s="6" t="s">
        <v>43</v>
      </c>
      <c r="E352" s="6" t="s">
        <v>487</v>
      </c>
      <c r="F352" s="6"/>
      <c r="G352" s="73">
        <f>G354+G353</f>
        <v>3138.5</v>
      </c>
      <c r="H352" s="73">
        <f>H354+H353</f>
        <v>2828.9</v>
      </c>
      <c r="I352" s="48">
        <f t="shared" si="21"/>
        <v>90.13541500716903</v>
      </c>
      <c r="J352" s="89"/>
    </row>
    <row r="353" spans="1:10" ht="23.25" customHeight="1">
      <c r="A353" s="26" t="s">
        <v>180</v>
      </c>
      <c r="B353" s="22">
        <v>817</v>
      </c>
      <c r="C353" s="6" t="s">
        <v>77</v>
      </c>
      <c r="D353" s="6" t="s">
        <v>43</v>
      </c>
      <c r="E353" s="6" t="s">
        <v>487</v>
      </c>
      <c r="F353" s="6" t="s">
        <v>90</v>
      </c>
      <c r="G353" s="73">
        <v>26.1</v>
      </c>
      <c r="H353" s="73">
        <v>26.1</v>
      </c>
      <c r="I353" s="48">
        <f t="shared" si="21"/>
        <v>100</v>
      </c>
      <c r="J353" s="89"/>
    </row>
    <row r="354" spans="1:10" ht="23.25" customHeight="1">
      <c r="A354" s="26" t="s">
        <v>325</v>
      </c>
      <c r="B354" s="22">
        <v>817</v>
      </c>
      <c r="C354" s="6" t="s">
        <v>77</v>
      </c>
      <c r="D354" s="6" t="s">
        <v>43</v>
      </c>
      <c r="E354" s="6" t="s">
        <v>487</v>
      </c>
      <c r="F354" s="6" t="s">
        <v>94</v>
      </c>
      <c r="G354" s="73">
        <v>3112.4</v>
      </c>
      <c r="H354" s="73">
        <v>2802.8</v>
      </c>
      <c r="I354" s="48">
        <f t="shared" si="21"/>
        <v>90.05269245598252</v>
      </c>
      <c r="J354" s="89"/>
    </row>
    <row r="355" spans="1:10" ht="23.25" customHeight="1">
      <c r="A355" s="26" t="s">
        <v>603</v>
      </c>
      <c r="B355" s="22">
        <v>817</v>
      </c>
      <c r="C355" s="6" t="s">
        <v>77</v>
      </c>
      <c r="D355" s="6" t="s">
        <v>43</v>
      </c>
      <c r="E355" s="6" t="s">
        <v>608</v>
      </c>
      <c r="F355" s="6"/>
      <c r="G355" s="73">
        <f>G356</f>
        <v>5457.9</v>
      </c>
      <c r="H355" s="73">
        <f>H356</f>
        <v>5265.5</v>
      </c>
      <c r="I355" s="48">
        <f t="shared" si="21"/>
        <v>96.474834643361</v>
      </c>
      <c r="J355" s="89"/>
    </row>
    <row r="356" spans="1:10" ht="23.25" customHeight="1">
      <c r="A356" s="26" t="s">
        <v>115</v>
      </c>
      <c r="B356" s="22">
        <v>817</v>
      </c>
      <c r="C356" s="6" t="s">
        <v>77</v>
      </c>
      <c r="D356" s="6" t="s">
        <v>43</v>
      </c>
      <c r="E356" s="6" t="s">
        <v>608</v>
      </c>
      <c r="F356" s="6" t="s">
        <v>94</v>
      </c>
      <c r="G356" s="73">
        <v>5457.9</v>
      </c>
      <c r="H356" s="73">
        <v>5265.5</v>
      </c>
      <c r="I356" s="48">
        <f t="shared" si="21"/>
        <v>96.474834643361</v>
      </c>
      <c r="J356" s="89"/>
    </row>
    <row r="357" spans="1:10" ht="23.25" customHeight="1">
      <c r="A357" s="24" t="s">
        <v>282</v>
      </c>
      <c r="B357" s="22">
        <v>817</v>
      </c>
      <c r="C357" s="6" t="s">
        <v>77</v>
      </c>
      <c r="D357" s="6" t="s">
        <v>43</v>
      </c>
      <c r="E357" s="6" t="s">
        <v>252</v>
      </c>
      <c r="F357" s="6"/>
      <c r="G357" s="73">
        <f>G358</f>
        <v>1708</v>
      </c>
      <c r="H357" s="73">
        <f>H358</f>
        <v>1553.9</v>
      </c>
      <c r="I357" s="48">
        <f t="shared" si="21"/>
        <v>90.97775175644028</v>
      </c>
      <c r="J357" s="89"/>
    </row>
    <row r="358" spans="1:10" ht="23.25" customHeight="1">
      <c r="A358" s="25" t="s">
        <v>253</v>
      </c>
      <c r="B358" s="22">
        <v>817</v>
      </c>
      <c r="C358" s="6" t="s">
        <v>77</v>
      </c>
      <c r="D358" s="6" t="s">
        <v>43</v>
      </c>
      <c r="E358" s="6" t="s">
        <v>254</v>
      </c>
      <c r="F358" s="6"/>
      <c r="G358" s="73">
        <f aca="true" t="shared" si="22" ref="G358:H360">G359</f>
        <v>1708</v>
      </c>
      <c r="H358" s="73">
        <f t="shared" si="22"/>
        <v>1553.9</v>
      </c>
      <c r="I358" s="48">
        <f t="shared" si="21"/>
        <v>90.97775175644028</v>
      </c>
      <c r="J358" s="89"/>
    </row>
    <row r="359" spans="1:10" ht="23.25" customHeight="1">
      <c r="A359" s="25" t="s">
        <v>463</v>
      </c>
      <c r="B359" s="22">
        <v>817</v>
      </c>
      <c r="C359" s="6" t="s">
        <v>77</v>
      </c>
      <c r="D359" s="6" t="s">
        <v>43</v>
      </c>
      <c r="E359" s="6" t="s">
        <v>184</v>
      </c>
      <c r="F359" s="6"/>
      <c r="G359" s="73">
        <f t="shared" si="22"/>
        <v>1708</v>
      </c>
      <c r="H359" s="73">
        <f t="shared" si="22"/>
        <v>1553.9</v>
      </c>
      <c r="I359" s="48">
        <f t="shared" si="21"/>
        <v>90.97775175644028</v>
      </c>
      <c r="J359" s="89"/>
    </row>
    <row r="360" spans="1:10" ht="23.25" customHeight="1">
      <c r="A360" s="26" t="s">
        <v>183</v>
      </c>
      <c r="B360" s="22">
        <v>817</v>
      </c>
      <c r="C360" s="6" t="s">
        <v>77</v>
      </c>
      <c r="D360" s="6" t="s">
        <v>43</v>
      </c>
      <c r="E360" s="6" t="s">
        <v>185</v>
      </c>
      <c r="F360" s="6"/>
      <c r="G360" s="73">
        <f t="shared" si="22"/>
        <v>1708</v>
      </c>
      <c r="H360" s="73">
        <f t="shared" si="22"/>
        <v>1553.9</v>
      </c>
      <c r="I360" s="48">
        <f t="shared" si="21"/>
        <v>90.97775175644028</v>
      </c>
      <c r="J360" s="89"/>
    </row>
    <row r="361" spans="1:10" ht="23.25" customHeight="1">
      <c r="A361" s="26" t="s">
        <v>115</v>
      </c>
      <c r="B361" s="22">
        <v>817</v>
      </c>
      <c r="C361" s="6" t="s">
        <v>77</v>
      </c>
      <c r="D361" s="6" t="s">
        <v>43</v>
      </c>
      <c r="E361" s="6" t="s">
        <v>185</v>
      </c>
      <c r="F361" s="6" t="s">
        <v>94</v>
      </c>
      <c r="G361" s="73">
        <v>1708</v>
      </c>
      <c r="H361" s="73">
        <v>1553.9</v>
      </c>
      <c r="I361" s="48">
        <f t="shared" si="21"/>
        <v>90.97775175644028</v>
      </c>
      <c r="J361" s="89"/>
    </row>
    <row r="362" spans="1:10" ht="43.5" customHeight="1">
      <c r="A362" s="49" t="s">
        <v>109</v>
      </c>
      <c r="B362" s="22">
        <v>817</v>
      </c>
      <c r="C362" s="6" t="s">
        <v>77</v>
      </c>
      <c r="D362" s="6" t="s">
        <v>43</v>
      </c>
      <c r="E362" s="6" t="s">
        <v>243</v>
      </c>
      <c r="F362" s="6"/>
      <c r="G362" s="73">
        <f>G363</f>
        <v>1367</v>
      </c>
      <c r="H362" s="73">
        <f>H363</f>
        <v>1364</v>
      </c>
      <c r="I362" s="48">
        <f t="shared" si="21"/>
        <v>99.7805413313826</v>
      </c>
      <c r="J362" s="89"/>
    </row>
    <row r="363" spans="1:10" ht="40.5" customHeight="1">
      <c r="A363" s="25" t="s">
        <v>440</v>
      </c>
      <c r="B363" s="22">
        <v>817</v>
      </c>
      <c r="C363" s="6" t="s">
        <v>77</v>
      </c>
      <c r="D363" s="6" t="s">
        <v>43</v>
      </c>
      <c r="E363" s="6" t="s">
        <v>245</v>
      </c>
      <c r="F363" s="6"/>
      <c r="G363" s="73">
        <f>G364</f>
        <v>1367</v>
      </c>
      <c r="H363" s="73">
        <f>H364</f>
        <v>1364</v>
      </c>
      <c r="I363" s="48">
        <f t="shared" si="21"/>
        <v>99.7805413313826</v>
      </c>
      <c r="J363" s="89"/>
    </row>
    <row r="364" spans="1:10" ht="46.5" customHeight="1">
      <c r="A364" s="25" t="s">
        <v>527</v>
      </c>
      <c r="B364" s="22">
        <v>817</v>
      </c>
      <c r="C364" s="6" t="s">
        <v>77</v>
      </c>
      <c r="D364" s="6" t="s">
        <v>43</v>
      </c>
      <c r="E364" s="6" t="s">
        <v>131</v>
      </c>
      <c r="F364" s="6"/>
      <c r="G364" s="73">
        <f>G365+G367</f>
        <v>1367</v>
      </c>
      <c r="H364" s="73">
        <f>H365+H367</f>
        <v>1364</v>
      </c>
      <c r="I364" s="48">
        <f t="shared" si="21"/>
        <v>99.7805413313826</v>
      </c>
      <c r="J364" s="89"/>
    </row>
    <row r="365" spans="1:10" ht="23.25" customHeight="1">
      <c r="A365" s="26" t="s">
        <v>528</v>
      </c>
      <c r="B365" s="22">
        <v>817</v>
      </c>
      <c r="C365" s="6" t="s">
        <v>77</v>
      </c>
      <c r="D365" s="6" t="s">
        <v>43</v>
      </c>
      <c r="E365" s="6" t="s">
        <v>532</v>
      </c>
      <c r="F365" s="6"/>
      <c r="G365" s="73">
        <f>G366</f>
        <v>637.6</v>
      </c>
      <c r="H365" s="73">
        <f>H366</f>
        <v>634.6</v>
      </c>
      <c r="I365" s="48">
        <f t="shared" si="21"/>
        <v>99.52948557089084</v>
      </c>
      <c r="J365" s="89"/>
    </row>
    <row r="366" spans="1:10" ht="23.25" customHeight="1">
      <c r="A366" s="26" t="s">
        <v>115</v>
      </c>
      <c r="B366" s="22">
        <v>817</v>
      </c>
      <c r="C366" s="6" t="s">
        <v>77</v>
      </c>
      <c r="D366" s="6" t="s">
        <v>43</v>
      </c>
      <c r="E366" s="6" t="s">
        <v>532</v>
      </c>
      <c r="F366" s="6" t="s">
        <v>94</v>
      </c>
      <c r="G366" s="73">
        <v>637.6</v>
      </c>
      <c r="H366" s="73">
        <v>634.6</v>
      </c>
      <c r="I366" s="48">
        <f t="shared" si="21"/>
        <v>99.52948557089084</v>
      </c>
      <c r="J366" s="89"/>
    </row>
    <row r="367" spans="1:10" ht="23.25" customHeight="1">
      <c r="A367" s="26" t="s">
        <v>603</v>
      </c>
      <c r="B367" s="22">
        <v>817</v>
      </c>
      <c r="C367" s="6" t="s">
        <v>77</v>
      </c>
      <c r="D367" s="6" t="s">
        <v>43</v>
      </c>
      <c r="E367" s="6" t="s">
        <v>615</v>
      </c>
      <c r="F367" s="6"/>
      <c r="G367" s="73">
        <f>G368</f>
        <v>729.4</v>
      </c>
      <c r="H367" s="73">
        <f>H368</f>
        <v>729.4</v>
      </c>
      <c r="I367" s="48">
        <f t="shared" si="21"/>
        <v>100</v>
      </c>
      <c r="J367" s="89"/>
    </row>
    <row r="368" spans="1:10" ht="23.25" customHeight="1">
      <c r="A368" s="26" t="s">
        <v>115</v>
      </c>
      <c r="B368" s="22">
        <v>817</v>
      </c>
      <c r="C368" s="6" t="s">
        <v>77</v>
      </c>
      <c r="D368" s="6" t="s">
        <v>43</v>
      </c>
      <c r="E368" s="6" t="s">
        <v>615</v>
      </c>
      <c r="F368" s="6" t="s">
        <v>94</v>
      </c>
      <c r="G368" s="73">
        <v>729.4</v>
      </c>
      <c r="H368" s="73">
        <v>729.4</v>
      </c>
      <c r="I368" s="48">
        <f t="shared" si="21"/>
        <v>100</v>
      </c>
      <c r="J368" s="89"/>
    </row>
    <row r="369" spans="1:10" ht="23.25" customHeight="1">
      <c r="A369" s="26" t="s">
        <v>176</v>
      </c>
      <c r="B369" s="22">
        <v>817</v>
      </c>
      <c r="C369" s="20" t="s">
        <v>77</v>
      </c>
      <c r="D369" s="20" t="s">
        <v>77</v>
      </c>
      <c r="E369" s="6"/>
      <c r="F369" s="6"/>
      <c r="G369" s="73">
        <f>G370</f>
        <v>14421.4</v>
      </c>
      <c r="H369" s="73">
        <f>H370</f>
        <v>13274.6</v>
      </c>
      <c r="I369" s="48">
        <f t="shared" si="21"/>
        <v>92.04792877251863</v>
      </c>
      <c r="J369" s="89"/>
    </row>
    <row r="370" spans="1:10" ht="42.75" customHeight="1">
      <c r="A370" s="24" t="s">
        <v>108</v>
      </c>
      <c r="B370" s="22">
        <v>817</v>
      </c>
      <c r="C370" s="6" t="s">
        <v>77</v>
      </c>
      <c r="D370" s="6" t="s">
        <v>77</v>
      </c>
      <c r="E370" s="6" t="s">
        <v>429</v>
      </c>
      <c r="F370" s="6"/>
      <c r="G370" s="11">
        <f>G376+G371+G380</f>
        <v>14421.4</v>
      </c>
      <c r="H370" s="11">
        <f>H376+H371+H380</f>
        <v>13274.6</v>
      </c>
      <c r="I370" s="48">
        <f t="shared" si="21"/>
        <v>92.04792877251863</v>
      </c>
      <c r="J370" s="89"/>
    </row>
    <row r="371" spans="1:10" ht="42.75" customHeight="1">
      <c r="A371" s="25" t="s">
        <v>619</v>
      </c>
      <c r="B371" s="22">
        <v>817</v>
      </c>
      <c r="C371" s="6" t="s">
        <v>77</v>
      </c>
      <c r="D371" s="6" t="s">
        <v>77</v>
      </c>
      <c r="E371" s="6" t="s">
        <v>229</v>
      </c>
      <c r="F371" s="6"/>
      <c r="G371" s="73">
        <f>G372+G374</f>
        <v>6497.4</v>
      </c>
      <c r="H371" s="73">
        <f>H372+H374</f>
        <v>5350.6</v>
      </c>
      <c r="I371" s="48">
        <f t="shared" si="21"/>
        <v>82.34986302213194</v>
      </c>
      <c r="J371" s="89"/>
    </row>
    <row r="372" spans="1:10" ht="42.75" customHeight="1">
      <c r="A372" s="26" t="s">
        <v>603</v>
      </c>
      <c r="B372" s="22">
        <v>817</v>
      </c>
      <c r="C372" s="6" t="s">
        <v>77</v>
      </c>
      <c r="D372" s="6" t="s">
        <v>77</v>
      </c>
      <c r="E372" s="6" t="s">
        <v>607</v>
      </c>
      <c r="F372" s="6"/>
      <c r="G372" s="73">
        <f>G373</f>
        <v>3669.3</v>
      </c>
      <c r="H372" s="73">
        <f>H373</f>
        <v>2522.5</v>
      </c>
      <c r="I372" s="48">
        <f t="shared" si="21"/>
        <v>68.74608235903305</v>
      </c>
      <c r="J372" s="89"/>
    </row>
    <row r="373" spans="1:10" ht="42.75" customHeight="1">
      <c r="A373" s="26" t="s">
        <v>115</v>
      </c>
      <c r="B373" s="22">
        <v>817</v>
      </c>
      <c r="C373" s="6" t="s">
        <v>77</v>
      </c>
      <c r="D373" s="6" t="s">
        <v>77</v>
      </c>
      <c r="E373" s="6" t="s">
        <v>607</v>
      </c>
      <c r="F373" s="6" t="s">
        <v>94</v>
      </c>
      <c r="G373" s="73">
        <v>3669.3</v>
      </c>
      <c r="H373" s="73">
        <v>2522.5</v>
      </c>
      <c r="I373" s="48">
        <f t="shared" si="21"/>
        <v>68.74608235903305</v>
      </c>
      <c r="J373" s="89"/>
    </row>
    <row r="374" spans="1:10" ht="42.75" customHeight="1">
      <c r="A374" s="26" t="s">
        <v>625</v>
      </c>
      <c r="B374" s="22">
        <v>817</v>
      </c>
      <c r="C374" s="6" t="s">
        <v>77</v>
      </c>
      <c r="D374" s="6" t="s">
        <v>77</v>
      </c>
      <c r="E374" s="6" t="s">
        <v>626</v>
      </c>
      <c r="F374" s="6"/>
      <c r="G374" s="73">
        <f>G375</f>
        <v>2828.1</v>
      </c>
      <c r="H374" s="73">
        <f>H375</f>
        <v>2828.1</v>
      </c>
      <c r="I374" s="48">
        <f t="shared" si="21"/>
        <v>100</v>
      </c>
      <c r="J374" s="89"/>
    </row>
    <row r="375" spans="1:10" ht="42.75" customHeight="1">
      <c r="A375" s="26" t="s">
        <v>115</v>
      </c>
      <c r="B375" s="22">
        <v>817</v>
      </c>
      <c r="C375" s="6" t="s">
        <v>77</v>
      </c>
      <c r="D375" s="6" t="s">
        <v>77</v>
      </c>
      <c r="E375" s="6" t="s">
        <v>626</v>
      </c>
      <c r="F375" s="6" t="s">
        <v>94</v>
      </c>
      <c r="G375" s="73">
        <v>2828.1</v>
      </c>
      <c r="H375" s="73">
        <v>2828.1</v>
      </c>
      <c r="I375" s="48">
        <f t="shared" si="21"/>
        <v>100</v>
      </c>
      <c r="J375" s="89"/>
    </row>
    <row r="376" spans="1:10" ht="45.75" customHeight="1">
      <c r="A376" s="25" t="s">
        <v>466</v>
      </c>
      <c r="B376" s="22">
        <v>817</v>
      </c>
      <c r="C376" s="6" t="s">
        <v>77</v>
      </c>
      <c r="D376" s="6" t="s">
        <v>77</v>
      </c>
      <c r="E376" s="6" t="s">
        <v>592</v>
      </c>
      <c r="F376" s="6"/>
      <c r="G376" s="73">
        <f>G377</f>
        <v>5062.1</v>
      </c>
      <c r="H376" s="73">
        <f>H377</f>
        <v>5062.1</v>
      </c>
      <c r="I376" s="48">
        <f t="shared" si="21"/>
        <v>100</v>
      </c>
      <c r="J376" s="89"/>
    </row>
    <row r="377" spans="1:10" ht="23.25" customHeight="1">
      <c r="A377" s="26" t="s">
        <v>10</v>
      </c>
      <c r="B377" s="22">
        <v>817</v>
      </c>
      <c r="C377" s="6" t="s">
        <v>77</v>
      </c>
      <c r="D377" s="6" t="s">
        <v>77</v>
      </c>
      <c r="E377" s="6" t="s">
        <v>593</v>
      </c>
      <c r="F377" s="6"/>
      <c r="G377" s="73">
        <f>G378+G379</f>
        <v>5062.1</v>
      </c>
      <c r="H377" s="73">
        <f>H378+H379</f>
        <v>5062.1</v>
      </c>
      <c r="I377" s="48">
        <f t="shared" si="21"/>
        <v>100</v>
      </c>
      <c r="J377" s="89"/>
    </row>
    <row r="378" spans="1:10" ht="23.25" customHeight="1">
      <c r="A378" s="26" t="s">
        <v>115</v>
      </c>
      <c r="B378" s="22">
        <v>817</v>
      </c>
      <c r="C378" s="6" t="s">
        <v>77</v>
      </c>
      <c r="D378" s="6" t="s">
        <v>77</v>
      </c>
      <c r="E378" s="74" t="s">
        <v>593</v>
      </c>
      <c r="F378" s="6" t="s">
        <v>94</v>
      </c>
      <c r="G378" s="73">
        <v>2466.3</v>
      </c>
      <c r="H378" s="73">
        <v>2466.3</v>
      </c>
      <c r="I378" s="48">
        <f t="shared" si="21"/>
        <v>100</v>
      </c>
      <c r="J378" s="89"/>
    </row>
    <row r="379" spans="1:10" ht="23.25" customHeight="1">
      <c r="A379" s="26" t="s">
        <v>414</v>
      </c>
      <c r="B379" s="22">
        <v>817</v>
      </c>
      <c r="C379" s="6" t="s">
        <v>77</v>
      </c>
      <c r="D379" s="6" t="s">
        <v>77</v>
      </c>
      <c r="E379" s="74" t="s">
        <v>593</v>
      </c>
      <c r="F379" s="6" t="s">
        <v>413</v>
      </c>
      <c r="G379" s="73">
        <v>2595.8</v>
      </c>
      <c r="H379" s="73">
        <v>2595.8</v>
      </c>
      <c r="I379" s="48">
        <f t="shared" si="21"/>
        <v>100</v>
      </c>
      <c r="J379" s="89"/>
    </row>
    <row r="380" spans="1:10" ht="48.75" customHeight="1">
      <c r="A380" s="77" t="s">
        <v>636</v>
      </c>
      <c r="B380" s="22">
        <v>817</v>
      </c>
      <c r="C380" s="6" t="s">
        <v>77</v>
      </c>
      <c r="D380" s="6" t="s">
        <v>77</v>
      </c>
      <c r="E380" s="74" t="s">
        <v>640</v>
      </c>
      <c r="F380" s="6"/>
      <c r="G380" s="73">
        <f>G381</f>
        <v>2861.9</v>
      </c>
      <c r="H380" s="73">
        <f>H381</f>
        <v>2861.9</v>
      </c>
      <c r="I380" s="48">
        <f t="shared" si="21"/>
        <v>100</v>
      </c>
      <c r="J380" s="89"/>
    </row>
    <row r="381" spans="1:10" ht="53.25" customHeight="1">
      <c r="A381" s="8" t="s">
        <v>637</v>
      </c>
      <c r="B381" s="22">
        <v>817</v>
      </c>
      <c r="C381" s="6" t="s">
        <v>77</v>
      </c>
      <c r="D381" s="6" t="s">
        <v>77</v>
      </c>
      <c r="E381" s="74" t="s">
        <v>639</v>
      </c>
      <c r="F381" s="6"/>
      <c r="G381" s="73">
        <f>G382</f>
        <v>2861.9</v>
      </c>
      <c r="H381" s="73">
        <f>H382</f>
        <v>2861.9</v>
      </c>
      <c r="I381" s="48">
        <f t="shared" si="21"/>
        <v>100</v>
      </c>
      <c r="J381" s="89"/>
    </row>
    <row r="382" spans="1:10" ht="23.25" customHeight="1">
      <c r="A382" s="82" t="s">
        <v>638</v>
      </c>
      <c r="B382" s="22">
        <v>817</v>
      </c>
      <c r="C382" s="6" t="s">
        <v>77</v>
      </c>
      <c r="D382" s="6" t="s">
        <v>77</v>
      </c>
      <c r="E382" s="74" t="s">
        <v>639</v>
      </c>
      <c r="F382" s="6" t="s">
        <v>413</v>
      </c>
      <c r="G382" s="73">
        <v>2861.9</v>
      </c>
      <c r="H382" s="73">
        <v>2861.9</v>
      </c>
      <c r="I382" s="48">
        <f t="shared" si="21"/>
        <v>100</v>
      </c>
      <c r="J382" s="89"/>
    </row>
    <row r="383" spans="1:10" ht="23.25" customHeight="1">
      <c r="A383" s="24" t="s">
        <v>47</v>
      </c>
      <c r="B383" s="22">
        <v>817</v>
      </c>
      <c r="C383" s="20" t="s">
        <v>48</v>
      </c>
      <c r="D383" s="20"/>
      <c r="E383" s="6"/>
      <c r="F383" s="6"/>
      <c r="G383" s="73">
        <f>G384+G390</f>
        <v>4042.6</v>
      </c>
      <c r="H383" s="73">
        <f>H384+H390</f>
        <v>798.5999999999999</v>
      </c>
      <c r="I383" s="48">
        <f t="shared" si="21"/>
        <v>19.75461336763469</v>
      </c>
      <c r="J383" s="89"/>
    </row>
    <row r="384" spans="1:10" ht="23.25" customHeight="1">
      <c r="A384" s="24" t="s">
        <v>175</v>
      </c>
      <c r="B384" s="22">
        <v>817</v>
      </c>
      <c r="C384" s="20" t="s">
        <v>48</v>
      </c>
      <c r="D384" s="20" t="s">
        <v>36</v>
      </c>
      <c r="E384" s="6"/>
      <c r="F384" s="6"/>
      <c r="G384" s="73">
        <f aca="true" t="shared" si="23" ref="G384:H388">G385</f>
        <v>3175</v>
      </c>
      <c r="H384" s="73">
        <f t="shared" si="23"/>
        <v>0</v>
      </c>
      <c r="I384" s="48">
        <f aca="true" t="shared" si="24" ref="I384:I445">H384/G384*100</f>
        <v>0</v>
      </c>
      <c r="J384" s="89"/>
    </row>
    <row r="385" spans="1:10" ht="42" customHeight="1">
      <c r="A385" s="24" t="s">
        <v>251</v>
      </c>
      <c r="B385" s="22">
        <v>817</v>
      </c>
      <c r="C385" s="6" t="s">
        <v>48</v>
      </c>
      <c r="D385" s="6" t="s">
        <v>36</v>
      </c>
      <c r="E385" s="6" t="s">
        <v>252</v>
      </c>
      <c r="F385" s="6"/>
      <c r="G385" s="73">
        <f t="shared" si="23"/>
        <v>3175</v>
      </c>
      <c r="H385" s="73">
        <f t="shared" si="23"/>
        <v>0</v>
      </c>
      <c r="I385" s="48">
        <f t="shared" si="24"/>
        <v>0</v>
      </c>
      <c r="J385" s="85"/>
    </row>
    <row r="386" spans="1:10" ht="27" customHeight="1">
      <c r="A386" s="25" t="s">
        <v>253</v>
      </c>
      <c r="B386" s="22">
        <v>817</v>
      </c>
      <c r="C386" s="6" t="s">
        <v>48</v>
      </c>
      <c r="D386" s="6" t="s">
        <v>36</v>
      </c>
      <c r="E386" s="6" t="s">
        <v>254</v>
      </c>
      <c r="F386" s="6"/>
      <c r="G386" s="73">
        <f t="shared" si="23"/>
        <v>3175</v>
      </c>
      <c r="H386" s="73">
        <f t="shared" si="23"/>
        <v>0</v>
      </c>
      <c r="I386" s="48">
        <f t="shared" si="24"/>
        <v>0</v>
      </c>
      <c r="J386" s="85"/>
    </row>
    <row r="387" spans="1:10" ht="27" customHeight="1">
      <c r="A387" s="25" t="s">
        <v>476</v>
      </c>
      <c r="B387" s="22">
        <v>817</v>
      </c>
      <c r="C387" s="6" t="s">
        <v>48</v>
      </c>
      <c r="D387" s="6" t="s">
        <v>36</v>
      </c>
      <c r="E387" s="6" t="s">
        <v>318</v>
      </c>
      <c r="F387" s="6"/>
      <c r="G387" s="73">
        <f t="shared" si="23"/>
        <v>3175</v>
      </c>
      <c r="H387" s="73">
        <f t="shared" si="23"/>
        <v>0</v>
      </c>
      <c r="I387" s="48">
        <f t="shared" si="24"/>
        <v>0</v>
      </c>
      <c r="J387" s="85"/>
    </row>
    <row r="388" spans="1:10" ht="27" customHeight="1">
      <c r="A388" s="26" t="s">
        <v>157</v>
      </c>
      <c r="B388" s="22">
        <v>817</v>
      </c>
      <c r="C388" s="6" t="s">
        <v>48</v>
      </c>
      <c r="D388" s="6" t="s">
        <v>36</v>
      </c>
      <c r="E388" s="6" t="s">
        <v>158</v>
      </c>
      <c r="F388" s="6"/>
      <c r="G388" s="73">
        <f t="shared" si="23"/>
        <v>3175</v>
      </c>
      <c r="H388" s="11">
        <f t="shared" si="23"/>
        <v>0</v>
      </c>
      <c r="I388" s="48">
        <f t="shared" si="24"/>
        <v>0</v>
      </c>
      <c r="J388" s="85"/>
    </row>
    <row r="389" spans="1:10" ht="27" customHeight="1">
      <c r="A389" s="26" t="s">
        <v>115</v>
      </c>
      <c r="B389" s="22">
        <v>817</v>
      </c>
      <c r="C389" s="6" t="s">
        <v>48</v>
      </c>
      <c r="D389" s="6" t="s">
        <v>36</v>
      </c>
      <c r="E389" s="6" t="s">
        <v>158</v>
      </c>
      <c r="F389" s="6" t="s">
        <v>94</v>
      </c>
      <c r="G389" s="73">
        <v>3175</v>
      </c>
      <c r="H389" s="11">
        <v>0</v>
      </c>
      <c r="I389" s="48">
        <f t="shared" si="24"/>
        <v>0</v>
      </c>
      <c r="J389" s="85"/>
    </row>
    <row r="390" spans="1:10" ht="27" customHeight="1">
      <c r="A390" s="24" t="s">
        <v>49</v>
      </c>
      <c r="B390" s="22">
        <v>817</v>
      </c>
      <c r="C390" s="20" t="s">
        <v>48</v>
      </c>
      <c r="D390" s="20" t="s">
        <v>43</v>
      </c>
      <c r="E390" s="6"/>
      <c r="F390" s="6"/>
      <c r="G390" s="73">
        <f>G391</f>
        <v>867.5999999999999</v>
      </c>
      <c r="H390" s="11">
        <f>H391</f>
        <v>798.5999999999999</v>
      </c>
      <c r="I390" s="48">
        <f t="shared" si="24"/>
        <v>92.04702627939142</v>
      </c>
      <c r="J390" s="85"/>
    </row>
    <row r="391" spans="1:10" ht="43.5" customHeight="1">
      <c r="A391" s="24" t="s">
        <v>251</v>
      </c>
      <c r="B391" s="22">
        <v>817</v>
      </c>
      <c r="C391" s="6" t="s">
        <v>48</v>
      </c>
      <c r="D391" s="6" t="s">
        <v>43</v>
      </c>
      <c r="E391" s="6" t="s">
        <v>252</v>
      </c>
      <c r="F391" s="6"/>
      <c r="G391" s="11">
        <f>G392+G400</f>
        <v>867.5999999999999</v>
      </c>
      <c r="H391" s="11">
        <f>H392+H400</f>
        <v>798.5999999999999</v>
      </c>
      <c r="I391" s="48">
        <f t="shared" si="24"/>
        <v>92.04702627939142</v>
      </c>
      <c r="J391" s="85"/>
    </row>
    <row r="392" spans="1:10" ht="25.5" customHeight="1">
      <c r="A392" s="25" t="s">
        <v>253</v>
      </c>
      <c r="B392" s="22">
        <v>817</v>
      </c>
      <c r="C392" s="6" t="s">
        <v>48</v>
      </c>
      <c r="D392" s="6" t="s">
        <v>43</v>
      </c>
      <c r="E392" s="6" t="s">
        <v>254</v>
      </c>
      <c r="F392" s="6"/>
      <c r="G392" s="11">
        <f>G393</f>
        <v>15</v>
      </c>
      <c r="H392" s="11">
        <f>H393+H397</f>
        <v>15</v>
      </c>
      <c r="I392" s="48">
        <f t="shared" si="24"/>
        <v>100</v>
      </c>
      <c r="J392" s="85"/>
    </row>
    <row r="393" spans="1:10" ht="37.5" customHeight="1">
      <c r="A393" s="50" t="s">
        <v>441</v>
      </c>
      <c r="B393" s="22">
        <v>817</v>
      </c>
      <c r="C393" s="6" t="s">
        <v>48</v>
      </c>
      <c r="D393" s="6" t="s">
        <v>43</v>
      </c>
      <c r="E393" s="6" t="s">
        <v>255</v>
      </c>
      <c r="F393" s="6"/>
      <c r="G393" s="11">
        <f>G394</f>
        <v>15</v>
      </c>
      <c r="H393" s="11">
        <f>H394</f>
        <v>15</v>
      </c>
      <c r="I393" s="48">
        <f t="shared" si="24"/>
        <v>100</v>
      </c>
      <c r="J393" s="85"/>
    </row>
    <row r="394" spans="1:10" ht="25.5" customHeight="1">
      <c r="A394" s="26" t="s">
        <v>203</v>
      </c>
      <c r="B394" s="22">
        <v>817</v>
      </c>
      <c r="C394" s="6" t="s">
        <v>48</v>
      </c>
      <c r="D394" s="6" t="s">
        <v>43</v>
      </c>
      <c r="E394" s="6" t="s">
        <v>256</v>
      </c>
      <c r="F394" s="6"/>
      <c r="G394" s="11">
        <f>G395+G396</f>
        <v>15</v>
      </c>
      <c r="H394" s="11">
        <f>H395+H396</f>
        <v>15</v>
      </c>
      <c r="I394" s="48">
        <f t="shared" si="24"/>
        <v>100</v>
      </c>
      <c r="J394" s="85"/>
    </row>
    <row r="395" spans="1:10" ht="25.5" customHeight="1">
      <c r="A395" s="26" t="s">
        <v>115</v>
      </c>
      <c r="B395" s="22">
        <v>817</v>
      </c>
      <c r="C395" s="6" t="s">
        <v>48</v>
      </c>
      <c r="D395" s="6" t="s">
        <v>43</v>
      </c>
      <c r="E395" s="6" t="s">
        <v>256</v>
      </c>
      <c r="F395" s="6" t="s">
        <v>94</v>
      </c>
      <c r="G395" s="11">
        <v>5</v>
      </c>
      <c r="H395" s="11">
        <v>5</v>
      </c>
      <c r="I395" s="48">
        <f t="shared" si="24"/>
        <v>100</v>
      </c>
      <c r="J395" s="85"/>
    </row>
    <row r="396" spans="1:10" ht="24.75" customHeight="1">
      <c r="A396" s="26" t="s">
        <v>422</v>
      </c>
      <c r="B396" s="22">
        <v>817</v>
      </c>
      <c r="C396" s="6" t="s">
        <v>48</v>
      </c>
      <c r="D396" s="6" t="s">
        <v>43</v>
      </c>
      <c r="E396" s="6" t="s">
        <v>256</v>
      </c>
      <c r="F396" s="6" t="s">
        <v>330</v>
      </c>
      <c r="G396" s="11">
        <v>10</v>
      </c>
      <c r="H396" s="11">
        <v>10</v>
      </c>
      <c r="I396" s="48">
        <f t="shared" si="24"/>
        <v>100</v>
      </c>
      <c r="J396" s="85"/>
    </row>
    <row r="397" spans="1:10" ht="25.5" customHeight="1" hidden="1">
      <c r="A397" s="25" t="s">
        <v>317</v>
      </c>
      <c r="B397" s="22">
        <v>817</v>
      </c>
      <c r="C397" s="6" t="s">
        <v>48</v>
      </c>
      <c r="D397" s="6" t="s">
        <v>43</v>
      </c>
      <c r="E397" s="6" t="s">
        <v>318</v>
      </c>
      <c r="F397" s="6"/>
      <c r="G397" s="11">
        <f>G398</f>
        <v>0</v>
      </c>
      <c r="H397" s="11">
        <f>H398</f>
        <v>0</v>
      </c>
      <c r="I397" s="48" t="e">
        <f t="shared" si="24"/>
        <v>#DIV/0!</v>
      </c>
      <c r="J397" s="85"/>
    </row>
    <row r="398" spans="1:10" ht="25.5" customHeight="1" hidden="1">
      <c r="A398" s="26" t="s">
        <v>203</v>
      </c>
      <c r="B398" s="22">
        <v>817</v>
      </c>
      <c r="C398" s="6" t="s">
        <v>48</v>
      </c>
      <c r="D398" s="6" t="s">
        <v>43</v>
      </c>
      <c r="E398" s="6" t="s">
        <v>319</v>
      </c>
      <c r="F398" s="6"/>
      <c r="G398" s="11">
        <f>G399</f>
        <v>0</v>
      </c>
      <c r="H398" s="11">
        <f>H399</f>
        <v>0</v>
      </c>
      <c r="I398" s="48" t="e">
        <f t="shared" si="24"/>
        <v>#DIV/0!</v>
      </c>
      <c r="J398" s="85"/>
    </row>
    <row r="399" spans="1:10" ht="25.5" customHeight="1" hidden="1">
      <c r="A399" s="26" t="s">
        <v>325</v>
      </c>
      <c r="B399" s="22">
        <v>817</v>
      </c>
      <c r="C399" s="6" t="s">
        <v>48</v>
      </c>
      <c r="D399" s="6" t="s">
        <v>43</v>
      </c>
      <c r="E399" s="6" t="s">
        <v>319</v>
      </c>
      <c r="F399" s="6" t="s">
        <v>94</v>
      </c>
      <c r="G399" s="11">
        <v>0</v>
      </c>
      <c r="H399" s="11">
        <v>0</v>
      </c>
      <c r="I399" s="48" t="e">
        <f t="shared" si="24"/>
        <v>#DIV/0!</v>
      </c>
      <c r="J399" s="85"/>
    </row>
    <row r="400" spans="1:10" ht="47.25" customHeight="1">
      <c r="A400" s="25" t="s">
        <v>320</v>
      </c>
      <c r="B400" s="22">
        <v>817</v>
      </c>
      <c r="C400" s="6" t="s">
        <v>48</v>
      </c>
      <c r="D400" s="6" t="s">
        <v>43</v>
      </c>
      <c r="E400" s="6" t="s">
        <v>321</v>
      </c>
      <c r="F400" s="6"/>
      <c r="G400" s="11">
        <f>G401+G404</f>
        <v>852.5999999999999</v>
      </c>
      <c r="H400" s="11">
        <f>H401+H404</f>
        <v>783.5999999999999</v>
      </c>
      <c r="I400" s="48">
        <f t="shared" si="24"/>
        <v>91.90710767065447</v>
      </c>
      <c r="J400" s="85"/>
    </row>
    <row r="401" spans="1:10" ht="57.75" customHeight="1">
      <c r="A401" s="25" t="s">
        <v>467</v>
      </c>
      <c r="B401" s="22">
        <v>817</v>
      </c>
      <c r="C401" s="6" t="s">
        <v>48</v>
      </c>
      <c r="D401" s="6" t="s">
        <v>43</v>
      </c>
      <c r="E401" s="6" t="s">
        <v>322</v>
      </c>
      <c r="F401" s="6"/>
      <c r="G401" s="11">
        <f>G402</f>
        <v>390.7</v>
      </c>
      <c r="H401" s="11">
        <f>H402</f>
        <v>321.7</v>
      </c>
      <c r="I401" s="48">
        <f t="shared" si="24"/>
        <v>82.3393908369593</v>
      </c>
      <c r="J401" s="85"/>
    </row>
    <row r="402" spans="1:10" ht="80.25" customHeight="1">
      <c r="A402" s="26" t="s">
        <v>439</v>
      </c>
      <c r="B402" s="22">
        <v>817</v>
      </c>
      <c r="C402" s="6" t="s">
        <v>48</v>
      </c>
      <c r="D402" s="6" t="s">
        <v>43</v>
      </c>
      <c r="E402" s="6" t="s">
        <v>323</v>
      </c>
      <c r="F402" s="6"/>
      <c r="G402" s="11">
        <f>G403</f>
        <v>390.7</v>
      </c>
      <c r="H402" s="11">
        <f>H403</f>
        <v>321.7</v>
      </c>
      <c r="I402" s="48">
        <f t="shared" si="24"/>
        <v>82.3393908369593</v>
      </c>
      <c r="J402" s="85"/>
    </row>
    <row r="403" spans="1:10" ht="25.5" customHeight="1">
      <c r="A403" s="26" t="s">
        <v>115</v>
      </c>
      <c r="B403" s="22">
        <v>817</v>
      </c>
      <c r="C403" s="6" t="s">
        <v>48</v>
      </c>
      <c r="D403" s="6" t="s">
        <v>43</v>
      </c>
      <c r="E403" s="6" t="s">
        <v>323</v>
      </c>
      <c r="F403" s="6" t="s">
        <v>94</v>
      </c>
      <c r="G403" s="11">
        <v>390.7</v>
      </c>
      <c r="H403" s="11">
        <v>321.7</v>
      </c>
      <c r="I403" s="48">
        <f t="shared" si="24"/>
        <v>82.3393908369593</v>
      </c>
      <c r="J403" s="85"/>
    </row>
    <row r="404" spans="1:10" ht="70.5" customHeight="1">
      <c r="A404" s="25" t="s">
        <v>599</v>
      </c>
      <c r="B404" s="22">
        <v>817</v>
      </c>
      <c r="C404" s="6" t="s">
        <v>48</v>
      </c>
      <c r="D404" s="6" t="s">
        <v>43</v>
      </c>
      <c r="E404" s="6" t="s">
        <v>584</v>
      </c>
      <c r="F404" s="6"/>
      <c r="G404" s="11">
        <f>G405+G407</f>
        <v>461.9</v>
      </c>
      <c r="H404" s="11">
        <f>H405+H407</f>
        <v>461.9</v>
      </c>
      <c r="I404" s="48">
        <f t="shared" si="24"/>
        <v>100</v>
      </c>
      <c r="J404" s="85"/>
    </row>
    <row r="405" spans="1:10" ht="25.5" customHeight="1">
      <c r="A405" s="26" t="s">
        <v>168</v>
      </c>
      <c r="B405" s="22">
        <v>817</v>
      </c>
      <c r="C405" s="6" t="s">
        <v>48</v>
      </c>
      <c r="D405" s="6" t="s">
        <v>43</v>
      </c>
      <c r="E405" s="6" t="s">
        <v>192</v>
      </c>
      <c r="F405" s="6"/>
      <c r="G405" s="73">
        <f>G406</f>
        <v>442.4</v>
      </c>
      <c r="H405" s="11">
        <f>H406</f>
        <v>442.4</v>
      </c>
      <c r="I405" s="48">
        <f t="shared" si="24"/>
        <v>100</v>
      </c>
      <c r="J405" s="85"/>
    </row>
    <row r="406" spans="1:10" ht="25.5" customHeight="1">
      <c r="A406" s="26" t="s">
        <v>115</v>
      </c>
      <c r="B406" s="22">
        <v>817</v>
      </c>
      <c r="C406" s="6" t="s">
        <v>48</v>
      </c>
      <c r="D406" s="6" t="s">
        <v>43</v>
      </c>
      <c r="E406" s="6" t="s">
        <v>192</v>
      </c>
      <c r="F406" s="6" t="s">
        <v>94</v>
      </c>
      <c r="G406" s="73">
        <v>442.4</v>
      </c>
      <c r="H406" s="11">
        <v>442.4</v>
      </c>
      <c r="I406" s="48">
        <f t="shared" si="24"/>
        <v>100</v>
      </c>
      <c r="J406" s="85"/>
    </row>
    <row r="407" spans="1:10" ht="25.5" customHeight="1">
      <c r="A407" s="26" t="s">
        <v>600</v>
      </c>
      <c r="B407" s="22">
        <v>817</v>
      </c>
      <c r="C407" s="6" t="s">
        <v>48</v>
      </c>
      <c r="D407" s="6" t="s">
        <v>43</v>
      </c>
      <c r="E407" s="6" t="s">
        <v>598</v>
      </c>
      <c r="F407" s="6"/>
      <c r="G407" s="73">
        <f>G408</f>
        <v>19.5</v>
      </c>
      <c r="H407" s="11">
        <f>H408</f>
        <v>19.5</v>
      </c>
      <c r="I407" s="48">
        <f t="shared" si="24"/>
        <v>100</v>
      </c>
      <c r="J407" s="85"/>
    </row>
    <row r="408" spans="1:10" ht="25.5" customHeight="1">
      <c r="A408" s="26" t="s">
        <v>115</v>
      </c>
      <c r="B408" s="22">
        <v>817</v>
      </c>
      <c r="C408" s="6" t="s">
        <v>48</v>
      </c>
      <c r="D408" s="6" t="s">
        <v>43</v>
      </c>
      <c r="E408" s="6" t="s">
        <v>598</v>
      </c>
      <c r="F408" s="6" t="s">
        <v>94</v>
      </c>
      <c r="G408" s="73">
        <v>19.5</v>
      </c>
      <c r="H408" s="11">
        <v>19.5</v>
      </c>
      <c r="I408" s="48">
        <f t="shared" si="24"/>
        <v>100</v>
      </c>
      <c r="J408" s="85"/>
    </row>
    <row r="409" spans="1:10" ht="24.75" customHeight="1">
      <c r="A409" s="24" t="s">
        <v>50</v>
      </c>
      <c r="B409" s="22">
        <v>817</v>
      </c>
      <c r="C409" s="20" t="s">
        <v>51</v>
      </c>
      <c r="D409" s="20"/>
      <c r="E409" s="6"/>
      <c r="F409" s="6"/>
      <c r="G409" s="73">
        <f aca="true" t="shared" si="25" ref="G409:H412">G410</f>
        <v>17141.5</v>
      </c>
      <c r="H409" s="11">
        <f t="shared" si="25"/>
        <v>16844</v>
      </c>
      <c r="I409" s="48">
        <f t="shared" si="24"/>
        <v>98.26444593530321</v>
      </c>
      <c r="J409" s="85"/>
    </row>
    <row r="410" spans="1:10" ht="24" customHeight="1">
      <c r="A410" s="24" t="s">
        <v>402</v>
      </c>
      <c r="B410" s="22">
        <v>817</v>
      </c>
      <c r="C410" s="20" t="s">
        <v>51</v>
      </c>
      <c r="D410" s="20" t="s">
        <v>43</v>
      </c>
      <c r="E410" s="6"/>
      <c r="F410" s="6"/>
      <c r="G410" s="73">
        <f t="shared" si="25"/>
        <v>17141.5</v>
      </c>
      <c r="H410" s="11">
        <f t="shared" si="25"/>
        <v>16844</v>
      </c>
      <c r="I410" s="48">
        <f t="shared" si="24"/>
        <v>98.26444593530321</v>
      </c>
      <c r="J410" s="85"/>
    </row>
    <row r="411" spans="1:10" ht="45.75" customHeight="1">
      <c r="A411" s="31" t="s">
        <v>161</v>
      </c>
      <c r="B411" s="22">
        <v>817</v>
      </c>
      <c r="C411" s="6" t="s">
        <v>51</v>
      </c>
      <c r="D411" s="6" t="s">
        <v>43</v>
      </c>
      <c r="E411" s="6" t="s">
        <v>257</v>
      </c>
      <c r="F411" s="6"/>
      <c r="G411" s="73">
        <f t="shared" si="25"/>
        <v>17141.5</v>
      </c>
      <c r="H411" s="11">
        <f t="shared" si="25"/>
        <v>16844</v>
      </c>
      <c r="I411" s="48">
        <f t="shared" si="24"/>
        <v>98.26444593530321</v>
      </c>
      <c r="J411" s="85"/>
    </row>
    <row r="412" spans="1:10" ht="24" customHeight="1">
      <c r="A412" s="28" t="s">
        <v>258</v>
      </c>
      <c r="B412" s="22">
        <v>817</v>
      </c>
      <c r="C412" s="6" t="s">
        <v>51</v>
      </c>
      <c r="D412" s="6" t="s">
        <v>43</v>
      </c>
      <c r="E412" s="6" t="s">
        <v>259</v>
      </c>
      <c r="F412" s="6"/>
      <c r="G412" s="73">
        <f t="shared" si="25"/>
        <v>17141.5</v>
      </c>
      <c r="H412" s="11">
        <f t="shared" si="25"/>
        <v>16844</v>
      </c>
      <c r="I412" s="48">
        <f t="shared" si="24"/>
        <v>98.26444593530321</v>
      </c>
      <c r="J412" s="85"/>
    </row>
    <row r="413" spans="1:10" ht="69" customHeight="1">
      <c r="A413" s="32" t="s">
        <v>556</v>
      </c>
      <c r="B413" s="22">
        <v>817</v>
      </c>
      <c r="C413" s="6" t="s">
        <v>51</v>
      </c>
      <c r="D413" s="6" t="s">
        <v>43</v>
      </c>
      <c r="E413" s="6" t="s">
        <v>538</v>
      </c>
      <c r="F413" s="6"/>
      <c r="G413" s="73">
        <f>G414+G416+G420</f>
        <v>17141.5</v>
      </c>
      <c r="H413" s="11">
        <f>H414+H416+H420</f>
        <v>16844</v>
      </c>
      <c r="I413" s="48">
        <f t="shared" si="24"/>
        <v>98.26444593530321</v>
      </c>
      <c r="J413" s="85"/>
    </row>
    <row r="414" spans="1:10" ht="22.5" customHeight="1">
      <c r="A414" s="26" t="s">
        <v>66</v>
      </c>
      <c r="B414" s="22">
        <v>817</v>
      </c>
      <c r="C414" s="6" t="s">
        <v>51</v>
      </c>
      <c r="D414" s="6" t="s">
        <v>43</v>
      </c>
      <c r="E414" s="6" t="s">
        <v>539</v>
      </c>
      <c r="F414" s="6"/>
      <c r="G414" s="73">
        <f>G415</f>
        <v>6987.9</v>
      </c>
      <c r="H414" s="11">
        <f>H415</f>
        <v>6987.9</v>
      </c>
      <c r="I414" s="48">
        <f t="shared" si="24"/>
        <v>100</v>
      </c>
      <c r="J414" s="85"/>
    </row>
    <row r="415" spans="1:10" ht="24.75" customHeight="1">
      <c r="A415" s="26" t="s">
        <v>332</v>
      </c>
      <c r="B415" s="22">
        <v>817</v>
      </c>
      <c r="C415" s="6" t="s">
        <v>51</v>
      </c>
      <c r="D415" s="6" t="s">
        <v>43</v>
      </c>
      <c r="E415" s="6" t="s">
        <v>539</v>
      </c>
      <c r="F415" s="6" t="s">
        <v>330</v>
      </c>
      <c r="G415" s="73">
        <v>6987.9</v>
      </c>
      <c r="H415" s="11">
        <v>6987.9</v>
      </c>
      <c r="I415" s="48">
        <f t="shared" si="24"/>
        <v>100</v>
      </c>
      <c r="J415" s="85"/>
    </row>
    <row r="416" spans="1:10" ht="45" customHeight="1">
      <c r="A416" s="26" t="s">
        <v>425</v>
      </c>
      <c r="B416" s="22">
        <v>817</v>
      </c>
      <c r="C416" s="6" t="s">
        <v>51</v>
      </c>
      <c r="D416" s="6" t="s">
        <v>43</v>
      </c>
      <c r="E416" s="6" t="s">
        <v>540</v>
      </c>
      <c r="F416" s="6"/>
      <c r="G416" s="73">
        <f>G417</f>
        <v>3153.6</v>
      </c>
      <c r="H416" s="11">
        <f>H417</f>
        <v>3153.6</v>
      </c>
      <c r="I416" s="48">
        <f t="shared" si="24"/>
        <v>100</v>
      </c>
      <c r="J416" s="85"/>
    </row>
    <row r="417" spans="1:10" ht="21.75" customHeight="1">
      <c r="A417" s="26" t="s">
        <v>332</v>
      </c>
      <c r="B417" s="22">
        <v>817</v>
      </c>
      <c r="C417" s="6" t="s">
        <v>51</v>
      </c>
      <c r="D417" s="6" t="s">
        <v>43</v>
      </c>
      <c r="E417" s="6" t="s">
        <v>540</v>
      </c>
      <c r="F417" s="6" t="s">
        <v>330</v>
      </c>
      <c r="G417" s="73">
        <v>3153.6</v>
      </c>
      <c r="H417" s="11">
        <v>3153.6</v>
      </c>
      <c r="I417" s="48">
        <f t="shared" si="24"/>
        <v>100</v>
      </c>
      <c r="J417" s="85"/>
    </row>
    <row r="418" spans="1:10" ht="0.75" customHeight="1" hidden="1">
      <c r="A418" s="26"/>
      <c r="B418" s="22">
        <v>817</v>
      </c>
      <c r="C418" s="6" t="s">
        <v>51</v>
      </c>
      <c r="D418" s="6" t="s">
        <v>43</v>
      </c>
      <c r="E418" s="66"/>
      <c r="F418" s="6"/>
      <c r="G418" s="73"/>
      <c r="H418" s="11"/>
      <c r="I418" s="48" t="e">
        <f t="shared" si="24"/>
        <v>#DIV/0!</v>
      </c>
      <c r="J418" s="85"/>
    </row>
    <row r="419" spans="1:10" ht="21" customHeight="1" hidden="1">
      <c r="A419" s="26"/>
      <c r="B419" s="22">
        <v>817</v>
      </c>
      <c r="C419" s="6"/>
      <c r="D419" s="6"/>
      <c r="E419" s="6"/>
      <c r="F419" s="6"/>
      <c r="G419" s="73"/>
      <c r="H419" s="30"/>
      <c r="I419" s="48" t="e">
        <f t="shared" si="24"/>
        <v>#DIV/0!</v>
      </c>
      <c r="J419" s="85"/>
    </row>
    <row r="420" spans="1:10" ht="39" customHeight="1">
      <c r="A420" s="26" t="s">
        <v>113</v>
      </c>
      <c r="B420" s="22">
        <v>817</v>
      </c>
      <c r="C420" s="6" t="s">
        <v>51</v>
      </c>
      <c r="D420" s="6" t="s">
        <v>43</v>
      </c>
      <c r="E420" s="6" t="s">
        <v>557</v>
      </c>
      <c r="F420" s="6"/>
      <c r="G420" s="73">
        <f>G421</f>
        <v>7000</v>
      </c>
      <c r="H420" s="11">
        <f>H421</f>
        <v>6702.5</v>
      </c>
      <c r="I420" s="48">
        <f t="shared" si="24"/>
        <v>95.75</v>
      </c>
      <c r="J420" s="85"/>
    </row>
    <row r="421" spans="1:10" ht="21" customHeight="1">
      <c r="A421" s="26" t="s">
        <v>332</v>
      </c>
      <c r="B421" s="22">
        <v>817</v>
      </c>
      <c r="C421" s="6" t="s">
        <v>51</v>
      </c>
      <c r="D421" s="6" t="s">
        <v>43</v>
      </c>
      <c r="E421" s="6" t="s">
        <v>557</v>
      </c>
      <c r="F421" s="6" t="s">
        <v>330</v>
      </c>
      <c r="G421" s="73">
        <v>7000</v>
      </c>
      <c r="H421" s="30">
        <v>6702.5</v>
      </c>
      <c r="I421" s="48">
        <f t="shared" si="24"/>
        <v>95.75</v>
      </c>
      <c r="J421" s="85"/>
    </row>
    <row r="422" spans="1:10" ht="21.75" customHeight="1">
      <c r="A422" s="24" t="s">
        <v>81</v>
      </c>
      <c r="B422" s="22">
        <v>817</v>
      </c>
      <c r="C422" s="20" t="s">
        <v>46</v>
      </c>
      <c r="D422" s="20"/>
      <c r="E422" s="6"/>
      <c r="F422" s="6"/>
      <c r="G422" s="73">
        <f>G423+G463</f>
        <v>43324.5</v>
      </c>
      <c r="H422" s="73">
        <f>H423+H463</f>
        <v>43321.9</v>
      </c>
      <c r="I422" s="48">
        <f t="shared" si="24"/>
        <v>99.9939987766737</v>
      </c>
      <c r="J422" s="85"/>
    </row>
    <row r="423" spans="1:10" ht="23.25" customHeight="1">
      <c r="A423" s="24" t="s">
        <v>69</v>
      </c>
      <c r="B423" s="22">
        <v>817</v>
      </c>
      <c r="C423" s="20" t="s">
        <v>46</v>
      </c>
      <c r="D423" s="20" t="s">
        <v>34</v>
      </c>
      <c r="E423" s="6"/>
      <c r="F423" s="6"/>
      <c r="G423" s="11">
        <f>G427</f>
        <v>43098.5</v>
      </c>
      <c r="H423" s="11">
        <f>H427</f>
        <v>43098.5</v>
      </c>
      <c r="I423" s="48">
        <f t="shared" si="24"/>
        <v>100</v>
      </c>
      <c r="J423" s="85"/>
    </row>
    <row r="424" spans="1:10" ht="0.75" customHeight="1" hidden="1">
      <c r="A424" s="26"/>
      <c r="B424" s="22">
        <v>817</v>
      </c>
      <c r="C424" s="6"/>
      <c r="D424" s="6"/>
      <c r="E424" s="6"/>
      <c r="F424" s="6"/>
      <c r="G424" s="11"/>
      <c r="H424" s="11"/>
      <c r="I424" s="48" t="e">
        <f t="shared" si="24"/>
        <v>#DIV/0!</v>
      </c>
      <c r="J424" s="85"/>
    </row>
    <row r="425" spans="1:10" ht="22.5" customHeight="1" hidden="1">
      <c r="A425" s="26"/>
      <c r="B425" s="22">
        <v>817</v>
      </c>
      <c r="C425" s="6"/>
      <c r="D425" s="6"/>
      <c r="E425" s="6"/>
      <c r="F425" s="6"/>
      <c r="G425" s="11"/>
      <c r="H425" s="11"/>
      <c r="I425" s="48" t="e">
        <f t="shared" si="24"/>
        <v>#DIV/0!</v>
      </c>
      <c r="J425" s="85"/>
    </row>
    <row r="426" spans="1:10" ht="22.5" customHeight="1" hidden="1">
      <c r="A426" s="26"/>
      <c r="B426" s="22">
        <v>817</v>
      </c>
      <c r="C426" s="6"/>
      <c r="D426" s="6"/>
      <c r="E426" s="6"/>
      <c r="F426" s="6"/>
      <c r="G426" s="11"/>
      <c r="H426" s="11"/>
      <c r="I426" s="48" t="e">
        <f t="shared" si="24"/>
        <v>#DIV/0!</v>
      </c>
      <c r="J426" s="85"/>
    </row>
    <row r="427" spans="1:10" ht="44.25" customHeight="1">
      <c r="A427" s="49" t="s">
        <v>109</v>
      </c>
      <c r="B427" s="22">
        <v>817</v>
      </c>
      <c r="C427" s="6" t="s">
        <v>46</v>
      </c>
      <c r="D427" s="6" t="s">
        <v>34</v>
      </c>
      <c r="E427" s="6" t="s">
        <v>123</v>
      </c>
      <c r="F427" s="6"/>
      <c r="G427" s="11">
        <f>G428+G459</f>
        <v>43098.5</v>
      </c>
      <c r="H427" s="11">
        <f>H428+H459</f>
        <v>43098.5</v>
      </c>
      <c r="I427" s="48">
        <f t="shared" si="24"/>
        <v>100</v>
      </c>
      <c r="J427" s="85"/>
    </row>
    <row r="428" spans="1:10" ht="44.25" customHeight="1">
      <c r="A428" s="25" t="s">
        <v>440</v>
      </c>
      <c r="B428" s="22">
        <v>817</v>
      </c>
      <c r="C428" s="6" t="s">
        <v>46</v>
      </c>
      <c r="D428" s="6" t="s">
        <v>34</v>
      </c>
      <c r="E428" s="6" t="s">
        <v>124</v>
      </c>
      <c r="F428" s="6"/>
      <c r="G428" s="11">
        <f>G429+G440+G449+G456</f>
        <v>42838.5</v>
      </c>
      <c r="H428" s="11">
        <f>H429+H440+H449+H456</f>
        <v>42838.5</v>
      </c>
      <c r="I428" s="48">
        <f t="shared" si="24"/>
        <v>100</v>
      </c>
      <c r="J428" s="85"/>
    </row>
    <row r="429" spans="1:10" ht="25.5" customHeight="1">
      <c r="A429" s="50" t="s">
        <v>468</v>
      </c>
      <c r="B429" s="22">
        <v>817</v>
      </c>
      <c r="C429" s="6" t="s">
        <v>46</v>
      </c>
      <c r="D429" s="6" t="s">
        <v>34</v>
      </c>
      <c r="E429" s="6" t="s">
        <v>125</v>
      </c>
      <c r="F429" s="6"/>
      <c r="G429" s="11">
        <f>G430+G432+G434+G436+G438</f>
        <v>15699.7</v>
      </c>
      <c r="H429" s="11">
        <f>H430+H432+H434+H436+H438</f>
        <v>15699.7</v>
      </c>
      <c r="I429" s="48">
        <f t="shared" si="24"/>
        <v>100</v>
      </c>
      <c r="J429" s="85"/>
    </row>
    <row r="430" spans="1:10" ht="20.25" customHeight="1">
      <c r="A430" s="26" t="s">
        <v>72</v>
      </c>
      <c r="B430" s="22">
        <v>817</v>
      </c>
      <c r="C430" s="6" t="s">
        <v>46</v>
      </c>
      <c r="D430" s="6" t="s">
        <v>34</v>
      </c>
      <c r="E430" s="6" t="s">
        <v>126</v>
      </c>
      <c r="F430" s="6"/>
      <c r="G430" s="11">
        <f>G431</f>
        <v>9588.1</v>
      </c>
      <c r="H430" s="73">
        <f>H431</f>
        <v>9588.1</v>
      </c>
      <c r="I430" s="48">
        <f t="shared" si="24"/>
        <v>100</v>
      </c>
      <c r="J430" s="85"/>
    </row>
    <row r="431" spans="1:10" ht="24" customHeight="1">
      <c r="A431" s="26" t="s">
        <v>332</v>
      </c>
      <c r="B431" s="22">
        <v>817</v>
      </c>
      <c r="C431" s="6" t="s">
        <v>46</v>
      </c>
      <c r="D431" s="6" t="s">
        <v>34</v>
      </c>
      <c r="E431" s="6" t="s">
        <v>126</v>
      </c>
      <c r="F431" s="6" t="s">
        <v>330</v>
      </c>
      <c r="G431" s="11">
        <v>9588.1</v>
      </c>
      <c r="H431" s="73">
        <v>9588.1</v>
      </c>
      <c r="I431" s="48">
        <f t="shared" si="24"/>
        <v>100</v>
      </c>
      <c r="J431" s="85"/>
    </row>
    <row r="432" spans="1:10" ht="41.25" customHeight="1">
      <c r="A432" s="26" t="s">
        <v>30</v>
      </c>
      <c r="B432" s="22">
        <v>817</v>
      </c>
      <c r="C432" s="6" t="s">
        <v>46</v>
      </c>
      <c r="D432" s="6" t="s">
        <v>34</v>
      </c>
      <c r="E432" s="6" t="s">
        <v>174</v>
      </c>
      <c r="F432" s="6"/>
      <c r="G432" s="11">
        <f>G433</f>
        <v>1400.5</v>
      </c>
      <c r="H432" s="73">
        <f>H433</f>
        <v>1400.5</v>
      </c>
      <c r="I432" s="48">
        <f t="shared" si="24"/>
        <v>100</v>
      </c>
      <c r="J432" s="85"/>
    </row>
    <row r="433" spans="1:10" ht="23.25" customHeight="1">
      <c r="A433" s="26" t="s">
        <v>332</v>
      </c>
      <c r="B433" s="22">
        <v>817</v>
      </c>
      <c r="C433" s="6" t="s">
        <v>46</v>
      </c>
      <c r="D433" s="6" t="s">
        <v>34</v>
      </c>
      <c r="E433" s="6" t="s">
        <v>174</v>
      </c>
      <c r="F433" s="6" t="s">
        <v>330</v>
      </c>
      <c r="G433" s="11">
        <v>1400.5</v>
      </c>
      <c r="H433" s="73">
        <v>1400.5</v>
      </c>
      <c r="I433" s="48">
        <f t="shared" si="24"/>
        <v>100</v>
      </c>
      <c r="J433" s="85"/>
    </row>
    <row r="434" spans="1:10" ht="39" customHeight="1">
      <c r="A434" s="26" t="s">
        <v>425</v>
      </c>
      <c r="B434" s="22">
        <v>817</v>
      </c>
      <c r="C434" s="6" t="s">
        <v>46</v>
      </c>
      <c r="D434" s="6" t="s">
        <v>34</v>
      </c>
      <c r="E434" s="6" t="s">
        <v>127</v>
      </c>
      <c r="F434" s="6"/>
      <c r="G434" s="11">
        <f>G435</f>
        <v>4281</v>
      </c>
      <c r="H434" s="73">
        <f>H435</f>
        <v>4281</v>
      </c>
      <c r="I434" s="48">
        <f t="shared" si="24"/>
        <v>100</v>
      </c>
      <c r="J434" s="85"/>
    </row>
    <row r="435" spans="1:10" ht="21" customHeight="1">
      <c r="A435" s="26" t="s">
        <v>332</v>
      </c>
      <c r="B435" s="22">
        <v>817</v>
      </c>
      <c r="C435" s="6" t="s">
        <v>46</v>
      </c>
      <c r="D435" s="6" t="s">
        <v>34</v>
      </c>
      <c r="E435" s="6" t="s">
        <v>127</v>
      </c>
      <c r="F435" s="6" t="s">
        <v>330</v>
      </c>
      <c r="G435" s="11">
        <v>4281</v>
      </c>
      <c r="H435" s="11">
        <v>4281</v>
      </c>
      <c r="I435" s="48">
        <f t="shared" si="24"/>
        <v>100</v>
      </c>
      <c r="J435" s="85"/>
    </row>
    <row r="436" spans="1:10" ht="55.5" customHeight="1">
      <c r="A436" s="52" t="s">
        <v>200</v>
      </c>
      <c r="B436" s="22">
        <v>817</v>
      </c>
      <c r="C436" s="6" t="s">
        <v>46</v>
      </c>
      <c r="D436" s="6" t="s">
        <v>34</v>
      </c>
      <c r="E436" s="6" t="s">
        <v>191</v>
      </c>
      <c r="F436" s="6"/>
      <c r="G436" s="11">
        <f>G437</f>
        <v>378</v>
      </c>
      <c r="H436" s="11">
        <f>H437</f>
        <v>378</v>
      </c>
      <c r="I436" s="48">
        <f t="shared" si="24"/>
        <v>100</v>
      </c>
      <c r="J436" s="85"/>
    </row>
    <row r="437" spans="1:10" ht="21" customHeight="1">
      <c r="A437" s="26" t="s">
        <v>332</v>
      </c>
      <c r="B437" s="22">
        <v>817</v>
      </c>
      <c r="C437" s="6" t="s">
        <v>46</v>
      </c>
      <c r="D437" s="6" t="s">
        <v>34</v>
      </c>
      <c r="E437" s="6" t="s">
        <v>191</v>
      </c>
      <c r="F437" s="6" t="s">
        <v>330</v>
      </c>
      <c r="G437" s="11">
        <v>378</v>
      </c>
      <c r="H437" s="11">
        <v>378</v>
      </c>
      <c r="I437" s="48">
        <f t="shared" si="24"/>
        <v>100</v>
      </c>
      <c r="J437" s="85"/>
    </row>
    <row r="438" spans="1:10" ht="40.5" customHeight="1">
      <c r="A438" s="75" t="s">
        <v>169</v>
      </c>
      <c r="B438" s="76">
        <v>817</v>
      </c>
      <c r="C438" s="74" t="s">
        <v>46</v>
      </c>
      <c r="D438" s="74" t="s">
        <v>34</v>
      </c>
      <c r="E438" s="74" t="s">
        <v>170</v>
      </c>
      <c r="F438" s="74"/>
      <c r="G438" s="73">
        <f>G439</f>
        <v>52.1</v>
      </c>
      <c r="H438" s="73">
        <f>H439</f>
        <v>52.1</v>
      </c>
      <c r="I438" s="48">
        <f t="shared" si="24"/>
        <v>100</v>
      </c>
      <c r="J438" s="85"/>
    </row>
    <row r="439" spans="1:10" ht="29.25" customHeight="1">
      <c r="A439" s="75" t="s">
        <v>332</v>
      </c>
      <c r="B439" s="76">
        <v>817</v>
      </c>
      <c r="C439" s="74" t="s">
        <v>46</v>
      </c>
      <c r="D439" s="74" t="s">
        <v>34</v>
      </c>
      <c r="E439" s="74" t="s">
        <v>170</v>
      </c>
      <c r="F439" s="74" t="s">
        <v>330</v>
      </c>
      <c r="G439" s="73">
        <v>52.1</v>
      </c>
      <c r="H439" s="73">
        <v>52.1</v>
      </c>
      <c r="I439" s="48">
        <f t="shared" si="24"/>
        <v>100</v>
      </c>
      <c r="J439" s="85"/>
    </row>
    <row r="440" spans="1:10" ht="21" customHeight="1">
      <c r="A440" s="77" t="s">
        <v>526</v>
      </c>
      <c r="B440" s="76">
        <v>817</v>
      </c>
      <c r="C440" s="74" t="s">
        <v>46</v>
      </c>
      <c r="D440" s="74" t="s">
        <v>34</v>
      </c>
      <c r="E440" s="74" t="s">
        <v>128</v>
      </c>
      <c r="F440" s="74"/>
      <c r="G440" s="73">
        <f>G441+G443+G447+G445</f>
        <v>6079.099999999999</v>
      </c>
      <c r="H440" s="73">
        <f>H441+H443+H447+H445</f>
        <v>6079.099999999999</v>
      </c>
      <c r="I440" s="48">
        <f t="shared" si="24"/>
        <v>100</v>
      </c>
      <c r="J440" s="85"/>
    </row>
    <row r="441" spans="1:10" ht="21" customHeight="1">
      <c r="A441" s="75" t="s">
        <v>71</v>
      </c>
      <c r="B441" s="76">
        <v>817</v>
      </c>
      <c r="C441" s="74" t="s">
        <v>46</v>
      </c>
      <c r="D441" s="74" t="s">
        <v>34</v>
      </c>
      <c r="E441" s="74" t="s">
        <v>129</v>
      </c>
      <c r="F441" s="74"/>
      <c r="G441" s="73">
        <f>G442</f>
        <v>3869.3</v>
      </c>
      <c r="H441" s="73">
        <f>H442</f>
        <v>3869.3</v>
      </c>
      <c r="I441" s="48">
        <f t="shared" si="24"/>
        <v>100</v>
      </c>
      <c r="J441" s="85"/>
    </row>
    <row r="442" spans="1:10" ht="21" customHeight="1">
      <c r="A442" s="75" t="s">
        <v>332</v>
      </c>
      <c r="B442" s="76">
        <v>817</v>
      </c>
      <c r="C442" s="74" t="s">
        <v>46</v>
      </c>
      <c r="D442" s="74" t="s">
        <v>34</v>
      </c>
      <c r="E442" s="74" t="s">
        <v>129</v>
      </c>
      <c r="F442" s="74" t="s">
        <v>330</v>
      </c>
      <c r="G442" s="73">
        <v>3869.3</v>
      </c>
      <c r="H442" s="73">
        <v>3869.3</v>
      </c>
      <c r="I442" s="48">
        <f t="shared" si="24"/>
        <v>100</v>
      </c>
      <c r="J442" s="85"/>
    </row>
    <row r="443" spans="1:10" ht="41.25" customHeight="1">
      <c r="A443" s="75" t="s">
        <v>425</v>
      </c>
      <c r="B443" s="76">
        <v>817</v>
      </c>
      <c r="C443" s="74" t="s">
        <v>46</v>
      </c>
      <c r="D443" s="74" t="s">
        <v>34</v>
      </c>
      <c r="E443" s="74" t="s">
        <v>130</v>
      </c>
      <c r="F443" s="74"/>
      <c r="G443" s="73">
        <f>G444</f>
        <v>739.4</v>
      </c>
      <c r="H443" s="73">
        <f>H444</f>
        <v>739.4</v>
      </c>
      <c r="I443" s="48">
        <f t="shared" si="24"/>
        <v>100</v>
      </c>
      <c r="J443" s="85"/>
    </row>
    <row r="444" spans="1:10" ht="21" customHeight="1">
      <c r="A444" s="75" t="s">
        <v>332</v>
      </c>
      <c r="B444" s="76">
        <v>817</v>
      </c>
      <c r="C444" s="74" t="s">
        <v>46</v>
      </c>
      <c r="D444" s="74" t="s">
        <v>34</v>
      </c>
      <c r="E444" s="74" t="s">
        <v>130</v>
      </c>
      <c r="F444" s="74" t="s">
        <v>330</v>
      </c>
      <c r="G444" s="73">
        <v>739.4</v>
      </c>
      <c r="H444" s="73">
        <v>739.4</v>
      </c>
      <c r="I444" s="48">
        <f t="shared" si="24"/>
        <v>100</v>
      </c>
      <c r="J444" s="85"/>
    </row>
    <row r="445" spans="1:10" ht="21" customHeight="1">
      <c r="A445" s="75" t="s">
        <v>594</v>
      </c>
      <c r="B445" s="76">
        <v>817</v>
      </c>
      <c r="C445" s="74" t="s">
        <v>46</v>
      </c>
      <c r="D445" s="74" t="s">
        <v>34</v>
      </c>
      <c r="E445" s="74" t="s">
        <v>595</v>
      </c>
      <c r="F445" s="74"/>
      <c r="G445" s="73">
        <f>G446</f>
        <v>1366.2</v>
      </c>
      <c r="H445" s="73">
        <f>H446</f>
        <v>1366.2</v>
      </c>
      <c r="I445" s="48">
        <f t="shared" si="24"/>
        <v>100</v>
      </c>
      <c r="J445" s="85"/>
    </row>
    <row r="446" spans="1:10" ht="21" customHeight="1">
      <c r="A446" s="75" t="s">
        <v>332</v>
      </c>
      <c r="B446" s="76">
        <v>817</v>
      </c>
      <c r="C446" s="74" t="s">
        <v>46</v>
      </c>
      <c r="D446" s="74" t="s">
        <v>34</v>
      </c>
      <c r="E446" s="74" t="s">
        <v>595</v>
      </c>
      <c r="F446" s="74" t="s">
        <v>330</v>
      </c>
      <c r="G446" s="73">
        <v>1366.2</v>
      </c>
      <c r="H446" s="73">
        <v>1366.2</v>
      </c>
      <c r="I446" s="48">
        <f aca="true" t="shared" si="26" ref="I446:I509">H446/G446*100</f>
        <v>100</v>
      </c>
      <c r="J446" s="85"/>
    </row>
    <row r="447" spans="1:10" ht="21" customHeight="1">
      <c r="A447" s="75" t="s">
        <v>169</v>
      </c>
      <c r="B447" s="76">
        <v>817</v>
      </c>
      <c r="C447" s="74" t="s">
        <v>46</v>
      </c>
      <c r="D447" s="74" t="s">
        <v>34</v>
      </c>
      <c r="E447" s="74" t="s">
        <v>170</v>
      </c>
      <c r="F447" s="74"/>
      <c r="G447" s="73">
        <f>G448</f>
        <v>104.2</v>
      </c>
      <c r="H447" s="73">
        <f>H448</f>
        <v>104.2</v>
      </c>
      <c r="I447" s="48">
        <f t="shared" si="26"/>
        <v>100</v>
      </c>
      <c r="J447" s="85"/>
    </row>
    <row r="448" spans="1:10" ht="21" customHeight="1">
      <c r="A448" s="75" t="s">
        <v>332</v>
      </c>
      <c r="B448" s="76">
        <v>817</v>
      </c>
      <c r="C448" s="74" t="s">
        <v>46</v>
      </c>
      <c r="D448" s="74" t="s">
        <v>34</v>
      </c>
      <c r="E448" s="74" t="s">
        <v>170</v>
      </c>
      <c r="F448" s="74" t="s">
        <v>330</v>
      </c>
      <c r="G448" s="73">
        <v>104.2</v>
      </c>
      <c r="H448" s="73">
        <v>104.2</v>
      </c>
      <c r="I448" s="48">
        <f t="shared" si="26"/>
        <v>100</v>
      </c>
      <c r="J448" s="85"/>
    </row>
    <row r="449" spans="1:10" ht="40.5" customHeight="1">
      <c r="A449" s="25" t="s">
        <v>527</v>
      </c>
      <c r="B449" s="22">
        <v>817</v>
      </c>
      <c r="C449" s="6" t="s">
        <v>46</v>
      </c>
      <c r="D449" s="6" t="s">
        <v>34</v>
      </c>
      <c r="E449" s="6" t="s">
        <v>131</v>
      </c>
      <c r="F449" s="6"/>
      <c r="G449" s="11">
        <f>G450+G452+G454</f>
        <v>18764.600000000002</v>
      </c>
      <c r="H449" s="11">
        <f>H450+H452+H454</f>
        <v>18764.600000000002</v>
      </c>
      <c r="I449" s="48">
        <f t="shared" si="26"/>
        <v>100</v>
      </c>
      <c r="J449" s="85"/>
    </row>
    <row r="450" spans="1:10" ht="21" customHeight="1">
      <c r="A450" s="26" t="s">
        <v>70</v>
      </c>
      <c r="B450" s="22">
        <v>817</v>
      </c>
      <c r="C450" s="6" t="s">
        <v>46</v>
      </c>
      <c r="D450" s="6" t="s">
        <v>34</v>
      </c>
      <c r="E450" s="6" t="s">
        <v>132</v>
      </c>
      <c r="F450" s="6"/>
      <c r="G450" s="73">
        <f>G451</f>
        <v>14509</v>
      </c>
      <c r="H450" s="11">
        <f>H451</f>
        <v>14509</v>
      </c>
      <c r="I450" s="48">
        <f t="shared" si="26"/>
        <v>100</v>
      </c>
      <c r="J450" s="85"/>
    </row>
    <row r="451" spans="1:10" ht="21" customHeight="1">
      <c r="A451" s="26" t="s">
        <v>332</v>
      </c>
      <c r="B451" s="22">
        <v>817</v>
      </c>
      <c r="C451" s="6" t="s">
        <v>46</v>
      </c>
      <c r="D451" s="6" t="s">
        <v>34</v>
      </c>
      <c r="E451" s="6" t="s">
        <v>132</v>
      </c>
      <c r="F451" s="6" t="s">
        <v>330</v>
      </c>
      <c r="G451" s="73">
        <v>14509</v>
      </c>
      <c r="H451" s="11">
        <v>14509</v>
      </c>
      <c r="I451" s="48">
        <f t="shared" si="26"/>
        <v>100</v>
      </c>
      <c r="J451" s="85"/>
    </row>
    <row r="452" spans="1:10" ht="39" customHeight="1">
      <c r="A452" s="26" t="s">
        <v>425</v>
      </c>
      <c r="B452" s="22">
        <v>817</v>
      </c>
      <c r="C452" s="6" t="s">
        <v>46</v>
      </c>
      <c r="D452" s="6" t="s">
        <v>34</v>
      </c>
      <c r="E452" s="6" t="s">
        <v>133</v>
      </c>
      <c r="F452" s="6"/>
      <c r="G452" s="73">
        <f>G453</f>
        <v>4195.4</v>
      </c>
      <c r="H452" s="11">
        <f>H453</f>
        <v>4195.4</v>
      </c>
      <c r="I452" s="48">
        <f t="shared" si="26"/>
        <v>100</v>
      </c>
      <c r="J452" s="85"/>
    </row>
    <row r="453" spans="1:10" ht="21" customHeight="1">
      <c r="A453" s="26" t="s">
        <v>332</v>
      </c>
      <c r="B453" s="22">
        <v>817</v>
      </c>
      <c r="C453" s="6" t="s">
        <v>46</v>
      </c>
      <c r="D453" s="6" t="s">
        <v>34</v>
      </c>
      <c r="E453" s="6" t="s">
        <v>133</v>
      </c>
      <c r="F453" s="6" t="s">
        <v>330</v>
      </c>
      <c r="G453" s="73">
        <v>4195.4</v>
      </c>
      <c r="H453" s="11">
        <v>4195.4</v>
      </c>
      <c r="I453" s="48">
        <f t="shared" si="26"/>
        <v>100</v>
      </c>
      <c r="J453" s="85"/>
    </row>
    <row r="454" spans="1:10" ht="21" customHeight="1">
      <c r="A454" s="26" t="s">
        <v>603</v>
      </c>
      <c r="B454" s="22">
        <v>817</v>
      </c>
      <c r="C454" s="6" t="s">
        <v>46</v>
      </c>
      <c r="D454" s="6" t="s">
        <v>34</v>
      </c>
      <c r="E454" s="6" t="s">
        <v>615</v>
      </c>
      <c r="F454" s="6"/>
      <c r="G454" s="73">
        <f>G455</f>
        <v>60.2</v>
      </c>
      <c r="H454" s="11">
        <f>H455</f>
        <v>60.2</v>
      </c>
      <c r="I454" s="48">
        <f t="shared" si="26"/>
        <v>100</v>
      </c>
      <c r="J454" s="85"/>
    </row>
    <row r="455" spans="1:10" ht="21" customHeight="1">
      <c r="A455" s="26" t="s">
        <v>115</v>
      </c>
      <c r="B455" s="22">
        <v>817</v>
      </c>
      <c r="C455" s="6" t="s">
        <v>46</v>
      </c>
      <c r="D455" s="6" t="s">
        <v>34</v>
      </c>
      <c r="E455" s="6" t="s">
        <v>615</v>
      </c>
      <c r="F455" s="6" t="s">
        <v>94</v>
      </c>
      <c r="G455" s="73">
        <v>60.2</v>
      </c>
      <c r="H455" s="11">
        <v>60.2</v>
      </c>
      <c r="I455" s="48">
        <f t="shared" si="26"/>
        <v>100</v>
      </c>
      <c r="J455" s="85"/>
    </row>
    <row r="456" spans="1:10" ht="21" customHeight="1">
      <c r="A456" s="24" t="s">
        <v>529</v>
      </c>
      <c r="B456" s="22">
        <v>817</v>
      </c>
      <c r="C456" s="6" t="s">
        <v>46</v>
      </c>
      <c r="D456" s="6" t="s">
        <v>34</v>
      </c>
      <c r="E456" s="6" t="s">
        <v>531</v>
      </c>
      <c r="F456" s="6"/>
      <c r="G456" s="73">
        <f>G457</f>
        <v>2295.1</v>
      </c>
      <c r="H456" s="73">
        <f>H457</f>
        <v>2295.1</v>
      </c>
      <c r="I456" s="48">
        <f t="shared" si="26"/>
        <v>100</v>
      </c>
      <c r="J456" s="85"/>
    </row>
    <row r="457" spans="1:10" ht="39.75" customHeight="1">
      <c r="A457" s="26" t="s">
        <v>530</v>
      </c>
      <c r="B457" s="22">
        <v>817</v>
      </c>
      <c r="C457" s="6" t="s">
        <v>46</v>
      </c>
      <c r="D457" s="6" t="s">
        <v>34</v>
      </c>
      <c r="E457" s="6" t="s">
        <v>193</v>
      </c>
      <c r="F457" s="6"/>
      <c r="G457" s="73">
        <f>G458</f>
        <v>2295.1</v>
      </c>
      <c r="H457" s="73">
        <f>H458</f>
        <v>2295.1</v>
      </c>
      <c r="I457" s="48">
        <f t="shared" si="26"/>
        <v>100</v>
      </c>
      <c r="J457" s="85"/>
    </row>
    <row r="458" spans="1:10" ht="21" customHeight="1">
      <c r="A458" s="26" t="s">
        <v>332</v>
      </c>
      <c r="B458" s="22">
        <v>817</v>
      </c>
      <c r="C458" s="6" t="s">
        <v>46</v>
      </c>
      <c r="D458" s="6" t="s">
        <v>34</v>
      </c>
      <c r="E458" s="6" t="s">
        <v>193</v>
      </c>
      <c r="F458" s="6" t="s">
        <v>330</v>
      </c>
      <c r="G458" s="73">
        <v>2295.1</v>
      </c>
      <c r="H458" s="73">
        <v>2295.1</v>
      </c>
      <c r="I458" s="48">
        <f t="shared" si="26"/>
        <v>100</v>
      </c>
      <c r="J458" s="85"/>
    </row>
    <row r="459" spans="1:10" ht="21" customHeight="1">
      <c r="A459" s="25" t="s">
        <v>110</v>
      </c>
      <c r="B459" s="22">
        <v>817</v>
      </c>
      <c r="C459" s="6" t="s">
        <v>46</v>
      </c>
      <c r="D459" s="6" t="s">
        <v>34</v>
      </c>
      <c r="E459" s="6" t="s">
        <v>135</v>
      </c>
      <c r="F459" s="6"/>
      <c r="G459" s="73">
        <f aca="true" t="shared" si="27" ref="G459:H461">G460</f>
        <v>260</v>
      </c>
      <c r="H459" s="73">
        <f t="shared" si="27"/>
        <v>260</v>
      </c>
      <c r="I459" s="48">
        <f t="shared" si="26"/>
        <v>100</v>
      </c>
      <c r="J459" s="85"/>
    </row>
    <row r="460" spans="1:10" ht="21" customHeight="1">
      <c r="A460" s="25" t="s">
        <v>533</v>
      </c>
      <c r="B460" s="22">
        <v>817</v>
      </c>
      <c r="C460" s="6" t="s">
        <v>46</v>
      </c>
      <c r="D460" s="6" t="s">
        <v>34</v>
      </c>
      <c r="E460" s="6" t="s">
        <v>137</v>
      </c>
      <c r="F460" s="6"/>
      <c r="G460" s="73">
        <f t="shared" si="27"/>
        <v>260</v>
      </c>
      <c r="H460" s="73">
        <f t="shared" si="27"/>
        <v>260</v>
      </c>
      <c r="I460" s="48">
        <f t="shared" si="26"/>
        <v>100</v>
      </c>
      <c r="J460" s="85"/>
    </row>
    <row r="461" spans="1:10" ht="21" customHeight="1">
      <c r="A461" s="26" t="s">
        <v>342</v>
      </c>
      <c r="B461" s="22">
        <v>817</v>
      </c>
      <c r="C461" s="6" t="s">
        <v>46</v>
      </c>
      <c r="D461" s="6" t="s">
        <v>34</v>
      </c>
      <c r="E461" s="6" t="s">
        <v>138</v>
      </c>
      <c r="F461" s="6"/>
      <c r="G461" s="73">
        <f t="shared" si="27"/>
        <v>260</v>
      </c>
      <c r="H461" s="73">
        <f t="shared" si="27"/>
        <v>260</v>
      </c>
      <c r="I461" s="48">
        <f t="shared" si="26"/>
        <v>100</v>
      </c>
      <c r="J461" s="85"/>
    </row>
    <row r="462" spans="1:10" ht="21" customHeight="1">
      <c r="A462" s="26" t="s">
        <v>332</v>
      </c>
      <c r="B462" s="22">
        <v>817</v>
      </c>
      <c r="C462" s="6" t="s">
        <v>46</v>
      </c>
      <c r="D462" s="6" t="s">
        <v>34</v>
      </c>
      <c r="E462" s="6" t="s">
        <v>138</v>
      </c>
      <c r="F462" s="6" t="s">
        <v>330</v>
      </c>
      <c r="G462" s="73">
        <v>260</v>
      </c>
      <c r="H462" s="73">
        <v>260</v>
      </c>
      <c r="I462" s="48">
        <f t="shared" si="26"/>
        <v>100</v>
      </c>
      <c r="J462" s="85"/>
    </row>
    <row r="463" spans="1:10" ht="21" customHeight="1">
      <c r="A463" s="24" t="s">
        <v>344</v>
      </c>
      <c r="B463" s="22">
        <v>817</v>
      </c>
      <c r="C463" s="20" t="s">
        <v>46</v>
      </c>
      <c r="D463" s="20" t="s">
        <v>39</v>
      </c>
      <c r="E463" s="6"/>
      <c r="F463" s="6"/>
      <c r="G463" s="73">
        <f>G465</f>
        <v>226</v>
      </c>
      <c r="H463" s="73">
        <f>H465</f>
        <v>223.4</v>
      </c>
      <c r="I463" s="48">
        <f t="shared" si="26"/>
        <v>98.8495575221239</v>
      </c>
      <c r="J463" s="85"/>
    </row>
    <row r="464" spans="1:10" ht="30" customHeight="1" hidden="1">
      <c r="A464" s="26"/>
      <c r="B464" s="22">
        <v>817</v>
      </c>
      <c r="C464" s="6" t="s">
        <v>46</v>
      </c>
      <c r="D464" s="6" t="s">
        <v>39</v>
      </c>
      <c r="E464" s="6"/>
      <c r="F464" s="6"/>
      <c r="G464" s="73"/>
      <c r="H464" s="73"/>
      <c r="I464" s="48" t="e">
        <f t="shared" si="26"/>
        <v>#DIV/0!</v>
      </c>
      <c r="J464" s="85"/>
    </row>
    <row r="465" spans="1:10" ht="42.75" customHeight="1">
      <c r="A465" s="49" t="s">
        <v>109</v>
      </c>
      <c r="B465" s="22">
        <v>817</v>
      </c>
      <c r="C465" s="6" t="s">
        <v>46</v>
      </c>
      <c r="D465" s="6" t="s">
        <v>39</v>
      </c>
      <c r="E465" s="6" t="s">
        <v>123</v>
      </c>
      <c r="F465" s="6"/>
      <c r="G465" s="73">
        <f>G466+G470</f>
        <v>226</v>
      </c>
      <c r="H465" s="73">
        <f>H466+H470</f>
        <v>223.4</v>
      </c>
      <c r="I465" s="48">
        <f t="shared" si="26"/>
        <v>98.8495575221239</v>
      </c>
      <c r="J465" s="85"/>
    </row>
    <row r="466" spans="1:10" ht="18.75" customHeight="1" hidden="1">
      <c r="A466" s="25" t="s">
        <v>134</v>
      </c>
      <c r="B466" s="22">
        <v>817</v>
      </c>
      <c r="C466" s="6" t="s">
        <v>46</v>
      </c>
      <c r="D466" s="6" t="s">
        <v>39</v>
      </c>
      <c r="E466" s="6" t="s">
        <v>135</v>
      </c>
      <c r="F466" s="6"/>
      <c r="G466" s="73">
        <f aca="true" t="shared" si="28" ref="G466:H468">G467</f>
        <v>0</v>
      </c>
      <c r="H466" s="73">
        <f t="shared" si="28"/>
        <v>0</v>
      </c>
      <c r="I466" s="48" t="e">
        <f t="shared" si="26"/>
        <v>#DIV/0!</v>
      </c>
      <c r="J466" s="85"/>
    </row>
    <row r="467" spans="1:10" ht="18.75" customHeight="1" hidden="1">
      <c r="A467" s="25" t="s">
        <v>136</v>
      </c>
      <c r="B467" s="22">
        <v>817</v>
      </c>
      <c r="C467" s="6" t="s">
        <v>46</v>
      </c>
      <c r="D467" s="6" t="s">
        <v>39</v>
      </c>
      <c r="E467" s="6" t="s">
        <v>137</v>
      </c>
      <c r="F467" s="6"/>
      <c r="G467" s="73">
        <f t="shared" si="28"/>
        <v>0</v>
      </c>
      <c r="H467" s="73">
        <f t="shared" si="28"/>
        <v>0</v>
      </c>
      <c r="I467" s="48" t="e">
        <f t="shared" si="26"/>
        <v>#DIV/0!</v>
      </c>
      <c r="J467" s="85"/>
    </row>
    <row r="468" spans="1:10" ht="18.75" customHeight="1" hidden="1">
      <c r="A468" s="26" t="s">
        <v>342</v>
      </c>
      <c r="B468" s="22">
        <v>817</v>
      </c>
      <c r="C468" s="6" t="s">
        <v>46</v>
      </c>
      <c r="D468" s="6" t="s">
        <v>39</v>
      </c>
      <c r="E468" s="6" t="s">
        <v>138</v>
      </c>
      <c r="F468" s="6"/>
      <c r="G468" s="73">
        <f t="shared" si="28"/>
        <v>0</v>
      </c>
      <c r="H468" s="73">
        <f t="shared" si="28"/>
        <v>0</v>
      </c>
      <c r="I468" s="48" t="e">
        <f t="shared" si="26"/>
        <v>#DIV/0!</v>
      </c>
      <c r="J468" s="85"/>
    </row>
    <row r="469" spans="1:10" ht="21.75" customHeight="1" hidden="1">
      <c r="A469" s="26" t="s">
        <v>325</v>
      </c>
      <c r="B469" s="22">
        <v>817</v>
      </c>
      <c r="C469" s="6" t="s">
        <v>46</v>
      </c>
      <c r="D469" s="6" t="s">
        <v>39</v>
      </c>
      <c r="E469" s="6" t="s">
        <v>138</v>
      </c>
      <c r="F469" s="6" t="s">
        <v>94</v>
      </c>
      <c r="G469" s="73">
        <v>0</v>
      </c>
      <c r="H469" s="73">
        <v>0</v>
      </c>
      <c r="I469" s="48" t="e">
        <f t="shared" si="26"/>
        <v>#DIV/0!</v>
      </c>
      <c r="J469" s="85"/>
    </row>
    <row r="470" spans="1:10" ht="46.5" customHeight="1">
      <c r="A470" s="25" t="s">
        <v>111</v>
      </c>
      <c r="B470" s="22">
        <v>817</v>
      </c>
      <c r="C470" s="6" t="s">
        <v>46</v>
      </c>
      <c r="D470" s="6" t="s">
        <v>39</v>
      </c>
      <c r="E470" s="6" t="s">
        <v>139</v>
      </c>
      <c r="F470" s="6"/>
      <c r="G470" s="73">
        <f aca="true" t="shared" si="29" ref="G470:H472">G471</f>
        <v>226</v>
      </c>
      <c r="H470" s="73">
        <f t="shared" si="29"/>
        <v>223.4</v>
      </c>
      <c r="I470" s="48">
        <f t="shared" si="26"/>
        <v>98.8495575221239</v>
      </c>
      <c r="J470" s="85"/>
    </row>
    <row r="471" spans="1:10" ht="21.75" customHeight="1">
      <c r="A471" s="25" t="s">
        <v>469</v>
      </c>
      <c r="B471" s="22">
        <v>817</v>
      </c>
      <c r="C471" s="6" t="s">
        <v>46</v>
      </c>
      <c r="D471" s="6" t="s">
        <v>39</v>
      </c>
      <c r="E471" s="6" t="s">
        <v>140</v>
      </c>
      <c r="F471" s="6"/>
      <c r="G471" s="73">
        <f t="shared" si="29"/>
        <v>226</v>
      </c>
      <c r="H471" s="73">
        <f t="shared" si="29"/>
        <v>223.4</v>
      </c>
      <c r="I471" s="48">
        <f t="shared" si="26"/>
        <v>98.8495575221239</v>
      </c>
      <c r="J471" s="85"/>
    </row>
    <row r="472" spans="1:10" ht="21.75" customHeight="1">
      <c r="A472" s="26" t="s">
        <v>382</v>
      </c>
      <c r="B472" s="22">
        <v>817</v>
      </c>
      <c r="C472" s="6" t="s">
        <v>46</v>
      </c>
      <c r="D472" s="6" t="s">
        <v>39</v>
      </c>
      <c r="E472" s="6" t="s">
        <v>141</v>
      </c>
      <c r="F472" s="6"/>
      <c r="G472" s="73">
        <f t="shared" si="29"/>
        <v>226</v>
      </c>
      <c r="H472" s="73">
        <f t="shared" si="29"/>
        <v>223.4</v>
      </c>
      <c r="I472" s="48">
        <f t="shared" si="26"/>
        <v>98.8495575221239</v>
      </c>
      <c r="J472" s="85"/>
    </row>
    <row r="473" spans="1:10" ht="20.25">
      <c r="A473" s="26" t="s">
        <v>325</v>
      </c>
      <c r="B473" s="22">
        <v>817</v>
      </c>
      <c r="C473" s="6" t="s">
        <v>46</v>
      </c>
      <c r="D473" s="6" t="s">
        <v>39</v>
      </c>
      <c r="E473" s="6" t="s">
        <v>141</v>
      </c>
      <c r="F473" s="6" t="s">
        <v>94</v>
      </c>
      <c r="G473" s="73">
        <v>226</v>
      </c>
      <c r="H473" s="73">
        <v>223.4</v>
      </c>
      <c r="I473" s="48">
        <f t="shared" si="26"/>
        <v>98.8495575221239</v>
      </c>
      <c r="J473" s="85"/>
    </row>
    <row r="474" spans="1:10" ht="20.25">
      <c r="A474" s="24" t="s">
        <v>155</v>
      </c>
      <c r="B474" s="22">
        <v>817</v>
      </c>
      <c r="C474" s="20" t="s">
        <v>44</v>
      </c>
      <c r="D474" s="20"/>
      <c r="E474" s="6"/>
      <c r="F474" s="6"/>
      <c r="G474" s="73">
        <f>G475</f>
        <v>197.39999999999998</v>
      </c>
      <c r="H474" s="73">
        <f>H475</f>
        <v>197.39999999999998</v>
      </c>
      <c r="I474" s="48">
        <f t="shared" si="26"/>
        <v>100</v>
      </c>
      <c r="J474" s="85"/>
    </row>
    <row r="475" spans="1:10" ht="20.25">
      <c r="A475" s="24" t="s">
        <v>156</v>
      </c>
      <c r="B475" s="22">
        <v>817</v>
      </c>
      <c r="C475" s="20" t="s">
        <v>44</v>
      </c>
      <c r="D475" s="20" t="s">
        <v>51</v>
      </c>
      <c r="E475" s="6"/>
      <c r="F475" s="6"/>
      <c r="G475" s="73">
        <f>G476</f>
        <v>197.39999999999998</v>
      </c>
      <c r="H475" s="73">
        <f>H476</f>
        <v>197.39999999999998</v>
      </c>
      <c r="I475" s="48">
        <f t="shared" si="26"/>
        <v>100</v>
      </c>
      <c r="J475" s="85"/>
    </row>
    <row r="476" spans="1:10" ht="37.5">
      <c r="A476" s="24" t="s">
        <v>251</v>
      </c>
      <c r="B476" s="22">
        <v>817</v>
      </c>
      <c r="C476" s="15" t="s">
        <v>44</v>
      </c>
      <c r="D476" s="15" t="s">
        <v>51</v>
      </c>
      <c r="E476" s="15" t="s">
        <v>252</v>
      </c>
      <c r="F476" s="20"/>
      <c r="G476" s="73">
        <f aca="true" t="shared" si="30" ref="G476:H479">G477</f>
        <v>197.39999999999998</v>
      </c>
      <c r="H476" s="73">
        <f t="shared" si="30"/>
        <v>197.39999999999998</v>
      </c>
      <c r="I476" s="48">
        <f t="shared" si="26"/>
        <v>100</v>
      </c>
      <c r="J476" s="85"/>
    </row>
    <row r="477" spans="1:10" ht="39">
      <c r="A477" s="25" t="s">
        <v>320</v>
      </c>
      <c r="B477" s="22">
        <v>817</v>
      </c>
      <c r="C477" s="15" t="s">
        <v>44</v>
      </c>
      <c r="D477" s="15" t="s">
        <v>51</v>
      </c>
      <c r="E477" s="15" t="s">
        <v>321</v>
      </c>
      <c r="F477" s="20"/>
      <c r="G477" s="73">
        <f>G478+G481</f>
        <v>197.39999999999998</v>
      </c>
      <c r="H477" s="73">
        <f>H478+H481</f>
        <v>197.39999999999998</v>
      </c>
      <c r="I477" s="48">
        <f t="shared" si="26"/>
        <v>100</v>
      </c>
      <c r="J477" s="85"/>
    </row>
    <row r="478" spans="1:10" ht="20.25">
      <c r="A478" s="25" t="s">
        <v>470</v>
      </c>
      <c r="B478" s="22">
        <v>817</v>
      </c>
      <c r="C478" s="6" t="s">
        <v>44</v>
      </c>
      <c r="D478" s="6" t="s">
        <v>51</v>
      </c>
      <c r="E478" s="15" t="s">
        <v>142</v>
      </c>
      <c r="F478" s="20"/>
      <c r="G478" s="73">
        <f>G479</f>
        <v>148.1</v>
      </c>
      <c r="H478" s="73">
        <f t="shared" si="30"/>
        <v>148.1</v>
      </c>
      <c r="I478" s="48">
        <f t="shared" si="26"/>
        <v>100</v>
      </c>
      <c r="J478" s="85"/>
    </row>
    <row r="479" spans="1:10" ht="75">
      <c r="A479" s="26" t="s">
        <v>585</v>
      </c>
      <c r="B479" s="22">
        <v>817</v>
      </c>
      <c r="C479" s="15" t="s">
        <v>44</v>
      </c>
      <c r="D479" s="15" t="s">
        <v>51</v>
      </c>
      <c r="E479" s="15" t="s">
        <v>143</v>
      </c>
      <c r="F479" s="20"/>
      <c r="G479" s="73">
        <f t="shared" si="30"/>
        <v>148.1</v>
      </c>
      <c r="H479" s="11">
        <f t="shared" si="30"/>
        <v>148.1</v>
      </c>
      <c r="I479" s="48">
        <f t="shared" si="26"/>
        <v>100</v>
      </c>
      <c r="J479" s="85"/>
    </row>
    <row r="480" spans="1:10" ht="20.25">
      <c r="A480" s="26" t="s">
        <v>325</v>
      </c>
      <c r="B480" s="22">
        <v>817</v>
      </c>
      <c r="C480" s="6" t="s">
        <v>44</v>
      </c>
      <c r="D480" s="6" t="s">
        <v>51</v>
      </c>
      <c r="E480" s="15" t="s">
        <v>143</v>
      </c>
      <c r="F480" s="6" t="s">
        <v>94</v>
      </c>
      <c r="G480" s="73">
        <v>148.1</v>
      </c>
      <c r="H480" s="11">
        <v>148.1</v>
      </c>
      <c r="I480" s="48">
        <f t="shared" si="26"/>
        <v>100</v>
      </c>
      <c r="J480" s="85"/>
    </row>
    <row r="481" spans="1:10" ht="20.25">
      <c r="A481" s="25" t="s">
        <v>471</v>
      </c>
      <c r="B481" s="22">
        <v>817</v>
      </c>
      <c r="C481" s="6" t="s">
        <v>44</v>
      </c>
      <c r="D481" s="6" t="s">
        <v>51</v>
      </c>
      <c r="E481" s="15" t="s">
        <v>188</v>
      </c>
      <c r="F481" s="6"/>
      <c r="G481" s="73">
        <f>G482</f>
        <v>49.3</v>
      </c>
      <c r="H481" s="11">
        <f>H482</f>
        <v>49.3</v>
      </c>
      <c r="I481" s="48">
        <f t="shared" si="26"/>
        <v>100</v>
      </c>
      <c r="J481" s="85"/>
    </row>
    <row r="482" spans="1:10" ht="20.25">
      <c r="A482" s="26" t="s">
        <v>186</v>
      </c>
      <c r="B482" s="22">
        <v>817</v>
      </c>
      <c r="C482" s="6" t="s">
        <v>44</v>
      </c>
      <c r="D482" s="6" t="s">
        <v>51</v>
      </c>
      <c r="E482" s="15" t="s">
        <v>187</v>
      </c>
      <c r="F482" s="6"/>
      <c r="G482" s="11">
        <f>G483</f>
        <v>49.3</v>
      </c>
      <c r="H482" s="11">
        <f>H483</f>
        <v>49.3</v>
      </c>
      <c r="I482" s="48">
        <f t="shared" si="26"/>
        <v>100</v>
      </c>
      <c r="J482" s="85"/>
    </row>
    <row r="483" spans="1:10" ht="20.25">
      <c r="A483" s="26" t="s">
        <v>115</v>
      </c>
      <c r="B483" s="22">
        <v>817</v>
      </c>
      <c r="C483" s="6" t="s">
        <v>44</v>
      </c>
      <c r="D483" s="6" t="s">
        <v>51</v>
      </c>
      <c r="E483" s="15" t="s">
        <v>187</v>
      </c>
      <c r="F483" s="6" t="s">
        <v>94</v>
      </c>
      <c r="G483" s="11">
        <v>49.3</v>
      </c>
      <c r="H483" s="11">
        <v>49.3</v>
      </c>
      <c r="I483" s="48">
        <f t="shared" si="26"/>
        <v>100</v>
      </c>
      <c r="J483" s="85"/>
    </row>
    <row r="484" spans="1:10" ht="20.25">
      <c r="A484" s="24" t="s">
        <v>55</v>
      </c>
      <c r="B484" s="22">
        <v>817</v>
      </c>
      <c r="C484" s="46">
        <v>10</v>
      </c>
      <c r="D484" s="20"/>
      <c r="E484" s="20"/>
      <c r="F484" s="6"/>
      <c r="G484" s="11">
        <f>G486+G495+G522</f>
        <v>14571.900000000001</v>
      </c>
      <c r="H484" s="11">
        <f>H486+H495+H522</f>
        <v>14264.3</v>
      </c>
      <c r="I484" s="48">
        <f t="shared" si="26"/>
        <v>97.88908790205807</v>
      </c>
      <c r="J484" s="85"/>
    </row>
    <row r="485" spans="1:10" ht="20.25" hidden="1">
      <c r="A485" s="24" t="s">
        <v>56</v>
      </c>
      <c r="B485" s="22">
        <v>817</v>
      </c>
      <c r="C485" s="46">
        <v>10</v>
      </c>
      <c r="D485" s="20" t="s">
        <v>34</v>
      </c>
      <c r="E485" s="6"/>
      <c r="F485" s="6"/>
      <c r="G485" s="30" t="e">
        <f>#REF!</f>
        <v>#REF!</v>
      </c>
      <c r="H485" s="42"/>
      <c r="I485" s="48" t="e">
        <f t="shared" si="26"/>
        <v>#REF!</v>
      </c>
      <c r="J485" s="85"/>
    </row>
    <row r="486" spans="1:10" ht="20.25">
      <c r="A486" s="24" t="s">
        <v>56</v>
      </c>
      <c r="B486" s="22">
        <v>817</v>
      </c>
      <c r="C486" s="46">
        <v>10</v>
      </c>
      <c r="D486" s="20" t="s">
        <v>34</v>
      </c>
      <c r="E486" s="6"/>
      <c r="F486" s="6"/>
      <c r="G486" s="11">
        <f>G488</f>
        <v>6082</v>
      </c>
      <c r="H486" s="11">
        <f>H488</f>
        <v>6079.4</v>
      </c>
      <c r="I486" s="48">
        <f t="shared" si="26"/>
        <v>99.9572509043078</v>
      </c>
      <c r="J486" s="85"/>
    </row>
    <row r="487" spans="1:10" ht="20.25" hidden="1">
      <c r="A487" s="26" t="s">
        <v>381</v>
      </c>
      <c r="B487" s="22">
        <v>817</v>
      </c>
      <c r="C487" s="22">
        <v>10</v>
      </c>
      <c r="D487" s="6" t="s">
        <v>34</v>
      </c>
      <c r="E487" s="6" t="s">
        <v>398</v>
      </c>
      <c r="F487" s="6"/>
      <c r="G487" s="11" t="e">
        <f>#REF!+#REF!+#REF!</f>
        <v>#REF!</v>
      </c>
      <c r="H487" s="11" t="e">
        <f>#REF!+#REF!+#REF!</f>
        <v>#REF!</v>
      </c>
      <c r="I487" s="48" t="e">
        <f t="shared" si="26"/>
        <v>#REF!</v>
      </c>
      <c r="J487" s="85"/>
    </row>
    <row r="488" spans="1:10" ht="37.5">
      <c r="A488" s="31" t="s">
        <v>99</v>
      </c>
      <c r="B488" s="22">
        <v>817</v>
      </c>
      <c r="C488" s="22">
        <v>10</v>
      </c>
      <c r="D488" s="6" t="s">
        <v>34</v>
      </c>
      <c r="E488" s="6" t="s">
        <v>269</v>
      </c>
      <c r="F488" s="6"/>
      <c r="G488" s="11">
        <f aca="true" t="shared" si="31" ref="G488:H490">G489</f>
        <v>6082</v>
      </c>
      <c r="H488" s="11">
        <f t="shared" si="31"/>
        <v>6079.4</v>
      </c>
      <c r="I488" s="48">
        <f t="shared" si="26"/>
        <v>99.9572509043078</v>
      </c>
      <c r="J488" s="85"/>
    </row>
    <row r="489" spans="1:10" ht="20.25">
      <c r="A489" s="50" t="s">
        <v>331</v>
      </c>
      <c r="B489" s="22">
        <v>817</v>
      </c>
      <c r="C489" s="22">
        <v>10</v>
      </c>
      <c r="D489" s="6" t="s">
        <v>34</v>
      </c>
      <c r="E489" s="6" t="s">
        <v>270</v>
      </c>
      <c r="F489" s="6"/>
      <c r="G489" s="11">
        <f t="shared" si="31"/>
        <v>6082</v>
      </c>
      <c r="H489" s="11">
        <f t="shared" si="31"/>
        <v>6079.4</v>
      </c>
      <c r="I489" s="48">
        <f t="shared" si="26"/>
        <v>99.9572509043078</v>
      </c>
      <c r="J489" s="85"/>
    </row>
    <row r="490" spans="1:10" ht="20.25">
      <c r="A490" s="50" t="s">
        <v>472</v>
      </c>
      <c r="B490" s="22">
        <v>817</v>
      </c>
      <c r="C490" s="22">
        <v>10</v>
      </c>
      <c r="D490" s="6" t="s">
        <v>34</v>
      </c>
      <c r="E490" s="6" t="s">
        <v>271</v>
      </c>
      <c r="F490" s="6"/>
      <c r="G490" s="11">
        <f t="shared" si="31"/>
        <v>6082</v>
      </c>
      <c r="H490" s="11">
        <f t="shared" si="31"/>
        <v>6079.4</v>
      </c>
      <c r="I490" s="48">
        <f t="shared" si="26"/>
        <v>99.9572509043078</v>
      </c>
      <c r="J490" s="85"/>
    </row>
    <row r="491" spans="1:10" ht="20.25">
      <c r="A491" s="63" t="s">
        <v>57</v>
      </c>
      <c r="B491" s="22">
        <v>817</v>
      </c>
      <c r="C491" s="22">
        <v>10</v>
      </c>
      <c r="D491" s="6" t="s">
        <v>34</v>
      </c>
      <c r="E491" s="6" t="s">
        <v>509</v>
      </c>
      <c r="F491" s="6"/>
      <c r="G491" s="11">
        <f>G492+G493</f>
        <v>6082</v>
      </c>
      <c r="H491" s="11">
        <f>H492+H493</f>
        <v>6079.4</v>
      </c>
      <c r="I491" s="48">
        <f t="shared" si="26"/>
        <v>99.9572509043078</v>
      </c>
      <c r="J491" s="85"/>
    </row>
    <row r="492" spans="1:10" ht="20.25">
      <c r="A492" s="26" t="s">
        <v>115</v>
      </c>
      <c r="B492" s="22">
        <v>817</v>
      </c>
      <c r="C492" s="22">
        <v>10</v>
      </c>
      <c r="D492" s="6" t="s">
        <v>34</v>
      </c>
      <c r="E492" s="6" t="s">
        <v>509</v>
      </c>
      <c r="F492" s="6" t="s">
        <v>94</v>
      </c>
      <c r="G492" s="11">
        <v>30.3</v>
      </c>
      <c r="H492" s="11">
        <v>27.7</v>
      </c>
      <c r="I492" s="48">
        <f t="shared" si="26"/>
        <v>91.41914191419141</v>
      </c>
      <c r="J492" s="85"/>
    </row>
    <row r="493" spans="1:10" ht="20.25">
      <c r="A493" s="26" t="s">
        <v>381</v>
      </c>
      <c r="B493" s="22">
        <v>817</v>
      </c>
      <c r="C493" s="22">
        <v>10</v>
      </c>
      <c r="D493" s="6" t="s">
        <v>34</v>
      </c>
      <c r="E493" s="6" t="s">
        <v>509</v>
      </c>
      <c r="F493" s="6" t="s">
        <v>355</v>
      </c>
      <c r="G493" s="73">
        <v>6051.7</v>
      </c>
      <c r="H493" s="73">
        <v>6051.7</v>
      </c>
      <c r="I493" s="48">
        <f t="shared" si="26"/>
        <v>100</v>
      </c>
      <c r="J493" s="85"/>
    </row>
    <row r="494" spans="1:10" ht="20.25" hidden="1">
      <c r="A494" s="26"/>
      <c r="B494" s="22">
        <v>817</v>
      </c>
      <c r="C494" s="22"/>
      <c r="D494" s="6"/>
      <c r="E494" s="6"/>
      <c r="F494" s="6"/>
      <c r="G494" s="73"/>
      <c r="H494" s="73"/>
      <c r="I494" s="48" t="e">
        <f t="shared" si="26"/>
        <v>#DIV/0!</v>
      </c>
      <c r="J494" s="85"/>
    </row>
    <row r="495" spans="1:10" ht="28.5" customHeight="1">
      <c r="A495" s="24" t="s">
        <v>58</v>
      </c>
      <c r="B495" s="22">
        <v>817</v>
      </c>
      <c r="C495" s="46">
        <v>10</v>
      </c>
      <c r="D495" s="20" t="s">
        <v>43</v>
      </c>
      <c r="E495" s="6"/>
      <c r="F495" s="6"/>
      <c r="G495" s="73">
        <f>G496+G500+G518</f>
        <v>7992.400000000001</v>
      </c>
      <c r="H495" s="73">
        <f>H496+H500+H518</f>
        <v>7687.400000000001</v>
      </c>
      <c r="I495" s="48">
        <f t="shared" si="26"/>
        <v>96.1838746809469</v>
      </c>
      <c r="J495" s="85"/>
    </row>
    <row r="496" spans="1:10" ht="37.5">
      <c r="A496" s="24" t="s">
        <v>105</v>
      </c>
      <c r="B496" s="22">
        <v>817</v>
      </c>
      <c r="C496" s="6" t="s">
        <v>62</v>
      </c>
      <c r="D496" s="6" t="s">
        <v>43</v>
      </c>
      <c r="E496" s="6" t="s">
        <v>429</v>
      </c>
      <c r="F496" s="6"/>
      <c r="G496" s="73">
        <f aca="true" t="shared" si="32" ref="G496:H498">G497</f>
        <v>2992.5</v>
      </c>
      <c r="H496" s="73">
        <f t="shared" si="32"/>
        <v>2992.5</v>
      </c>
      <c r="I496" s="48">
        <f t="shared" si="26"/>
        <v>100</v>
      </c>
      <c r="J496" s="85"/>
    </row>
    <row r="497" spans="1:10" ht="39">
      <c r="A497" s="67" t="s">
        <v>477</v>
      </c>
      <c r="B497" s="22">
        <v>817</v>
      </c>
      <c r="C497" s="6" t="s">
        <v>62</v>
      </c>
      <c r="D497" s="6" t="s">
        <v>43</v>
      </c>
      <c r="E497" s="6" t="s">
        <v>430</v>
      </c>
      <c r="F497" s="6"/>
      <c r="G497" s="73">
        <f t="shared" si="32"/>
        <v>2992.5</v>
      </c>
      <c r="H497" s="73">
        <f t="shared" si="32"/>
        <v>2992.5</v>
      </c>
      <c r="I497" s="48">
        <f t="shared" si="26"/>
        <v>100</v>
      </c>
      <c r="J497" s="85"/>
    </row>
    <row r="498" spans="1:10" ht="20.25">
      <c r="A498" s="26" t="s">
        <v>488</v>
      </c>
      <c r="B498" s="22">
        <v>817</v>
      </c>
      <c r="C498" s="6" t="s">
        <v>62</v>
      </c>
      <c r="D498" s="6" t="s">
        <v>43</v>
      </c>
      <c r="E498" s="6" t="s">
        <v>232</v>
      </c>
      <c r="F498" s="6"/>
      <c r="G498" s="73">
        <f t="shared" si="32"/>
        <v>2992.5</v>
      </c>
      <c r="H498" s="73">
        <f t="shared" si="32"/>
        <v>2992.5</v>
      </c>
      <c r="I498" s="48">
        <f t="shared" si="26"/>
        <v>100</v>
      </c>
      <c r="J498" s="85"/>
    </row>
    <row r="499" spans="1:10" ht="20.25">
      <c r="A499" s="68" t="s">
        <v>381</v>
      </c>
      <c r="B499" s="22">
        <v>817</v>
      </c>
      <c r="C499" s="6" t="s">
        <v>62</v>
      </c>
      <c r="D499" s="6" t="s">
        <v>43</v>
      </c>
      <c r="E499" s="6" t="s">
        <v>232</v>
      </c>
      <c r="F499" s="6" t="s">
        <v>355</v>
      </c>
      <c r="G499" s="73">
        <v>2992.5</v>
      </c>
      <c r="H499" s="73">
        <v>2992.5</v>
      </c>
      <c r="I499" s="48">
        <f t="shared" si="26"/>
        <v>100</v>
      </c>
      <c r="J499" s="85"/>
    </row>
    <row r="500" spans="1:10" ht="37.5">
      <c r="A500" s="31" t="s">
        <v>99</v>
      </c>
      <c r="B500" s="22">
        <v>817</v>
      </c>
      <c r="C500" s="6" t="s">
        <v>62</v>
      </c>
      <c r="D500" s="6" t="s">
        <v>43</v>
      </c>
      <c r="E500" s="6" t="s">
        <v>269</v>
      </c>
      <c r="F500" s="6"/>
      <c r="G500" s="11">
        <f>G501</f>
        <v>4105.3</v>
      </c>
      <c r="H500" s="11">
        <f>H501</f>
        <v>3800.3</v>
      </c>
      <c r="I500" s="48">
        <f t="shared" si="26"/>
        <v>92.5705794947994</v>
      </c>
      <c r="J500" s="85"/>
    </row>
    <row r="501" spans="1:10" ht="28.5" customHeight="1">
      <c r="A501" s="50" t="s">
        <v>331</v>
      </c>
      <c r="B501" s="22">
        <v>817</v>
      </c>
      <c r="C501" s="6" t="s">
        <v>62</v>
      </c>
      <c r="D501" s="6" t="s">
        <v>43</v>
      </c>
      <c r="E501" s="6" t="s">
        <v>270</v>
      </c>
      <c r="F501" s="6"/>
      <c r="G501" s="11">
        <f>G502+G511+G508+G515</f>
        <v>4105.3</v>
      </c>
      <c r="H501" s="11">
        <f>H502+H511+H508+H515</f>
        <v>3800.3</v>
      </c>
      <c r="I501" s="48">
        <f t="shared" si="26"/>
        <v>92.5705794947994</v>
      </c>
      <c r="J501" s="85"/>
    </row>
    <row r="502" spans="1:10" ht="39">
      <c r="A502" s="25" t="s">
        <v>510</v>
      </c>
      <c r="B502" s="22">
        <v>817</v>
      </c>
      <c r="C502" s="6" t="s">
        <v>62</v>
      </c>
      <c r="D502" s="6" t="s">
        <v>43</v>
      </c>
      <c r="E502" s="6" t="s">
        <v>145</v>
      </c>
      <c r="F502" s="6"/>
      <c r="G502" s="11">
        <f>G503</f>
        <v>84.4</v>
      </c>
      <c r="H502" s="11">
        <f>H503</f>
        <v>84.4</v>
      </c>
      <c r="I502" s="48">
        <f t="shared" si="26"/>
        <v>100</v>
      </c>
      <c r="J502" s="85"/>
    </row>
    <row r="503" spans="1:10" ht="20.25">
      <c r="A503" s="26" t="s">
        <v>73</v>
      </c>
      <c r="B503" s="22">
        <v>817</v>
      </c>
      <c r="C503" s="6" t="s">
        <v>62</v>
      </c>
      <c r="D503" s="6" t="s">
        <v>43</v>
      </c>
      <c r="E503" s="6" t="s">
        <v>146</v>
      </c>
      <c r="F503" s="6"/>
      <c r="G503" s="11">
        <f>G504+G505</f>
        <v>84.4</v>
      </c>
      <c r="H503" s="11">
        <f>H504+H505</f>
        <v>84.4</v>
      </c>
      <c r="I503" s="48">
        <f t="shared" si="26"/>
        <v>100</v>
      </c>
      <c r="J503" s="85"/>
    </row>
    <row r="504" spans="1:10" ht="20.25">
      <c r="A504" s="26" t="s">
        <v>115</v>
      </c>
      <c r="B504" s="22">
        <v>817</v>
      </c>
      <c r="C504" s="6" t="s">
        <v>62</v>
      </c>
      <c r="D504" s="6" t="s">
        <v>43</v>
      </c>
      <c r="E504" s="6" t="s">
        <v>146</v>
      </c>
      <c r="F504" s="6" t="s">
        <v>94</v>
      </c>
      <c r="G504" s="73">
        <v>0.4</v>
      </c>
      <c r="H504" s="11">
        <v>0.4</v>
      </c>
      <c r="I504" s="48">
        <f t="shared" si="26"/>
        <v>100</v>
      </c>
      <c r="J504" s="85"/>
    </row>
    <row r="505" spans="1:10" ht="20.25">
      <c r="A505" s="26" t="s">
        <v>21</v>
      </c>
      <c r="B505" s="22">
        <v>817</v>
      </c>
      <c r="C505" s="6" t="s">
        <v>62</v>
      </c>
      <c r="D505" s="6" t="s">
        <v>43</v>
      </c>
      <c r="E505" s="6" t="s">
        <v>146</v>
      </c>
      <c r="F505" s="6" t="s">
        <v>22</v>
      </c>
      <c r="G505" s="73">
        <v>84</v>
      </c>
      <c r="H505" s="11">
        <v>84</v>
      </c>
      <c r="I505" s="48">
        <f t="shared" si="26"/>
        <v>100</v>
      </c>
      <c r="J505" s="85"/>
    </row>
    <row r="506" spans="1:10" ht="37.5" hidden="1">
      <c r="A506" s="26" t="s">
        <v>31</v>
      </c>
      <c r="B506" s="22">
        <v>817</v>
      </c>
      <c r="C506" s="6" t="s">
        <v>62</v>
      </c>
      <c r="D506" s="6" t="s">
        <v>43</v>
      </c>
      <c r="E506" s="6" t="s">
        <v>147</v>
      </c>
      <c r="F506" s="6"/>
      <c r="G506" s="11">
        <f>G507</f>
        <v>0</v>
      </c>
      <c r="H506" s="11">
        <f>H507</f>
        <v>0</v>
      </c>
      <c r="I506" s="48" t="e">
        <f t="shared" si="26"/>
        <v>#DIV/0!</v>
      </c>
      <c r="J506" s="85"/>
    </row>
    <row r="507" spans="1:10" ht="20.25" hidden="1">
      <c r="A507" s="26" t="s">
        <v>381</v>
      </c>
      <c r="B507" s="22">
        <v>817</v>
      </c>
      <c r="C507" s="6" t="s">
        <v>62</v>
      </c>
      <c r="D507" s="6" t="s">
        <v>43</v>
      </c>
      <c r="E507" s="6" t="s">
        <v>147</v>
      </c>
      <c r="F507" s="6" t="s">
        <v>355</v>
      </c>
      <c r="G507" s="11">
        <v>0</v>
      </c>
      <c r="H507" s="11">
        <v>0</v>
      </c>
      <c r="I507" s="48" t="e">
        <f t="shared" si="26"/>
        <v>#DIV/0!</v>
      </c>
      <c r="J507" s="85"/>
    </row>
    <row r="508" spans="1:10" ht="39">
      <c r="A508" s="78" t="s">
        <v>587</v>
      </c>
      <c r="B508" s="76">
        <v>817</v>
      </c>
      <c r="C508" s="74" t="s">
        <v>62</v>
      </c>
      <c r="D508" s="74" t="s">
        <v>43</v>
      </c>
      <c r="E508" s="74" t="s">
        <v>589</v>
      </c>
      <c r="F508" s="74"/>
      <c r="G508" s="73">
        <f>G509</f>
        <v>144</v>
      </c>
      <c r="H508" s="73">
        <f>H509</f>
        <v>144</v>
      </c>
      <c r="I508" s="48">
        <f t="shared" si="26"/>
        <v>100</v>
      </c>
      <c r="J508" s="85"/>
    </row>
    <row r="509" spans="1:10" ht="20.25">
      <c r="A509" s="75" t="s">
        <v>73</v>
      </c>
      <c r="B509" s="76">
        <v>817</v>
      </c>
      <c r="C509" s="74" t="s">
        <v>62</v>
      </c>
      <c r="D509" s="74" t="s">
        <v>43</v>
      </c>
      <c r="E509" s="74" t="s">
        <v>588</v>
      </c>
      <c r="F509" s="74"/>
      <c r="G509" s="73">
        <f>G510</f>
        <v>144</v>
      </c>
      <c r="H509" s="73">
        <f>H510</f>
        <v>144</v>
      </c>
      <c r="I509" s="48">
        <f t="shared" si="26"/>
        <v>100</v>
      </c>
      <c r="J509" s="85"/>
    </row>
    <row r="510" spans="1:10" ht="20.25">
      <c r="A510" s="75" t="s">
        <v>381</v>
      </c>
      <c r="B510" s="76">
        <v>817</v>
      </c>
      <c r="C510" s="74" t="s">
        <v>62</v>
      </c>
      <c r="D510" s="74" t="s">
        <v>43</v>
      </c>
      <c r="E510" s="74" t="s">
        <v>588</v>
      </c>
      <c r="F510" s="74" t="s">
        <v>355</v>
      </c>
      <c r="G510" s="73">
        <v>144</v>
      </c>
      <c r="H510" s="73">
        <v>144</v>
      </c>
      <c r="I510" s="48">
        <f aca="true" t="shared" si="33" ref="I510:I572">H510/G510*100</f>
        <v>100</v>
      </c>
      <c r="J510" s="85"/>
    </row>
    <row r="511" spans="1:10" ht="39">
      <c r="A511" s="67" t="s">
        <v>473</v>
      </c>
      <c r="B511" s="22">
        <v>817</v>
      </c>
      <c r="C511" s="6" t="s">
        <v>62</v>
      </c>
      <c r="D511" s="6" t="s">
        <v>43</v>
      </c>
      <c r="E511" s="6" t="s">
        <v>148</v>
      </c>
      <c r="F511" s="6"/>
      <c r="G511" s="11">
        <f>G512</f>
        <v>826.9000000000001</v>
      </c>
      <c r="H511" s="11">
        <f>H512</f>
        <v>826.9000000000001</v>
      </c>
      <c r="I511" s="48">
        <f t="shared" si="33"/>
        <v>100</v>
      </c>
      <c r="J511" s="85"/>
    </row>
    <row r="512" spans="1:10" ht="75">
      <c r="A512" s="26" t="s">
        <v>1</v>
      </c>
      <c r="B512" s="22">
        <v>817</v>
      </c>
      <c r="C512" s="6" t="s">
        <v>62</v>
      </c>
      <c r="D512" s="6" t="s">
        <v>43</v>
      </c>
      <c r="E512" s="6" t="s">
        <v>149</v>
      </c>
      <c r="F512" s="6"/>
      <c r="G512" s="11">
        <f>G513+G514</f>
        <v>826.9000000000001</v>
      </c>
      <c r="H512" s="11">
        <f>H513+H514</f>
        <v>826.9000000000001</v>
      </c>
      <c r="I512" s="48">
        <f t="shared" si="33"/>
        <v>100</v>
      </c>
      <c r="J512" s="85"/>
    </row>
    <row r="513" spans="1:10" ht="20.25">
      <c r="A513" s="26" t="s">
        <v>325</v>
      </c>
      <c r="B513" s="22">
        <v>817</v>
      </c>
      <c r="C513" s="6" t="s">
        <v>62</v>
      </c>
      <c r="D513" s="6" t="s">
        <v>43</v>
      </c>
      <c r="E513" s="6" t="s">
        <v>149</v>
      </c>
      <c r="F513" s="6" t="s">
        <v>94</v>
      </c>
      <c r="G513" s="11">
        <v>12.2</v>
      </c>
      <c r="H513" s="11">
        <v>12.2</v>
      </c>
      <c r="I513" s="48">
        <f t="shared" si="33"/>
        <v>100</v>
      </c>
      <c r="J513" s="85"/>
    </row>
    <row r="514" spans="1:10" ht="20.25">
      <c r="A514" s="68" t="s">
        <v>381</v>
      </c>
      <c r="B514" s="22">
        <v>817</v>
      </c>
      <c r="C514" s="6" t="s">
        <v>62</v>
      </c>
      <c r="D514" s="6" t="s">
        <v>43</v>
      </c>
      <c r="E514" s="6" t="s">
        <v>149</v>
      </c>
      <c r="F514" s="6" t="s">
        <v>355</v>
      </c>
      <c r="G514" s="11">
        <v>814.7</v>
      </c>
      <c r="H514" s="11">
        <v>814.7</v>
      </c>
      <c r="I514" s="48">
        <f t="shared" si="33"/>
        <v>100</v>
      </c>
      <c r="J514" s="85"/>
    </row>
    <row r="515" spans="1:10" ht="78">
      <c r="A515" s="77" t="s">
        <v>641</v>
      </c>
      <c r="B515" s="22">
        <v>817</v>
      </c>
      <c r="C515" s="6" t="s">
        <v>62</v>
      </c>
      <c r="D515" s="6" t="s">
        <v>43</v>
      </c>
      <c r="E515" s="6" t="s">
        <v>643</v>
      </c>
      <c r="F515" s="6"/>
      <c r="G515" s="11">
        <f>G516</f>
        <v>3050</v>
      </c>
      <c r="H515" s="11">
        <f>H516</f>
        <v>2745</v>
      </c>
      <c r="I515" s="48">
        <f t="shared" si="33"/>
        <v>90</v>
      </c>
      <c r="J515" s="85"/>
    </row>
    <row r="516" spans="1:10" ht="20.25">
      <c r="A516" s="8" t="s">
        <v>73</v>
      </c>
      <c r="B516" s="22">
        <v>817</v>
      </c>
      <c r="C516" s="6" t="s">
        <v>62</v>
      </c>
      <c r="D516" s="6" t="s">
        <v>43</v>
      </c>
      <c r="E516" s="6" t="s">
        <v>642</v>
      </c>
      <c r="F516" s="6"/>
      <c r="G516" s="11">
        <f>G517</f>
        <v>3050</v>
      </c>
      <c r="H516" s="11">
        <f>H517</f>
        <v>2745</v>
      </c>
      <c r="I516" s="11">
        <f>I517</f>
        <v>90</v>
      </c>
      <c r="J516" s="85"/>
    </row>
    <row r="517" spans="1:10" ht="20.25">
      <c r="A517" s="8" t="s">
        <v>381</v>
      </c>
      <c r="B517" s="22">
        <v>817</v>
      </c>
      <c r="C517" s="6" t="s">
        <v>62</v>
      </c>
      <c r="D517" s="6" t="s">
        <v>43</v>
      </c>
      <c r="E517" s="6" t="s">
        <v>642</v>
      </c>
      <c r="F517" s="6" t="s">
        <v>355</v>
      </c>
      <c r="G517" s="11">
        <v>3050</v>
      </c>
      <c r="H517" s="11">
        <v>2745</v>
      </c>
      <c r="I517" s="48">
        <f t="shared" si="33"/>
        <v>90</v>
      </c>
      <c r="J517" s="85"/>
    </row>
    <row r="518" spans="1:10" ht="37.5">
      <c r="A518" s="69" t="s">
        <v>194</v>
      </c>
      <c r="B518" s="22">
        <v>817</v>
      </c>
      <c r="C518" s="6" t="s">
        <v>62</v>
      </c>
      <c r="D518" s="6" t="s">
        <v>43</v>
      </c>
      <c r="E518" s="6" t="s">
        <v>199</v>
      </c>
      <c r="F518" s="6"/>
      <c r="G518" s="73">
        <f aca="true" t="shared" si="34" ref="G518:H520">G519</f>
        <v>894.6</v>
      </c>
      <c r="H518" s="11">
        <f t="shared" si="34"/>
        <v>894.6</v>
      </c>
      <c r="I518" s="48">
        <f t="shared" si="33"/>
        <v>100</v>
      </c>
      <c r="J518" s="85"/>
    </row>
    <row r="519" spans="1:10" ht="39">
      <c r="A519" s="67" t="s">
        <v>195</v>
      </c>
      <c r="B519" s="22">
        <v>817</v>
      </c>
      <c r="C519" s="6" t="s">
        <v>62</v>
      </c>
      <c r="D519" s="6" t="s">
        <v>43</v>
      </c>
      <c r="E519" s="6" t="s">
        <v>198</v>
      </c>
      <c r="F519" s="6"/>
      <c r="G519" s="73">
        <f t="shared" si="34"/>
        <v>894.6</v>
      </c>
      <c r="H519" s="11">
        <f t="shared" si="34"/>
        <v>894.6</v>
      </c>
      <c r="I519" s="48">
        <f t="shared" si="33"/>
        <v>100</v>
      </c>
      <c r="J519" s="85"/>
    </row>
    <row r="520" spans="1:10" ht="37.5">
      <c r="A520" s="68" t="s">
        <v>196</v>
      </c>
      <c r="B520" s="22">
        <v>817</v>
      </c>
      <c r="C520" s="6" t="s">
        <v>62</v>
      </c>
      <c r="D520" s="6" t="s">
        <v>43</v>
      </c>
      <c r="E520" s="6" t="s">
        <v>197</v>
      </c>
      <c r="F520" s="6"/>
      <c r="G520" s="73">
        <f t="shared" si="34"/>
        <v>894.6</v>
      </c>
      <c r="H520" s="11">
        <f t="shared" si="34"/>
        <v>894.6</v>
      </c>
      <c r="I520" s="48">
        <f t="shared" si="33"/>
        <v>100</v>
      </c>
      <c r="J520" s="85"/>
    </row>
    <row r="521" spans="1:10" ht="20.25">
      <c r="A521" s="68" t="s">
        <v>381</v>
      </c>
      <c r="B521" s="22">
        <v>817</v>
      </c>
      <c r="C521" s="6" t="s">
        <v>62</v>
      </c>
      <c r="D521" s="6" t="s">
        <v>43</v>
      </c>
      <c r="E521" s="6" t="s">
        <v>197</v>
      </c>
      <c r="F521" s="6" t="s">
        <v>355</v>
      </c>
      <c r="G521" s="73">
        <v>894.6</v>
      </c>
      <c r="H521" s="11">
        <v>894.6</v>
      </c>
      <c r="I521" s="48">
        <f t="shared" si="33"/>
        <v>100</v>
      </c>
      <c r="J521" s="85"/>
    </row>
    <row r="522" spans="1:10" ht="20.25">
      <c r="A522" s="26" t="s">
        <v>404</v>
      </c>
      <c r="B522" s="22">
        <v>817</v>
      </c>
      <c r="C522" s="20" t="s">
        <v>62</v>
      </c>
      <c r="D522" s="20" t="s">
        <v>48</v>
      </c>
      <c r="E522" s="6"/>
      <c r="F522" s="6"/>
      <c r="G522" s="11">
        <f>G523</f>
        <v>497.5</v>
      </c>
      <c r="H522" s="11">
        <f>H523</f>
        <v>497.5</v>
      </c>
      <c r="I522" s="48">
        <f t="shared" si="33"/>
        <v>100</v>
      </c>
      <c r="J522" s="85"/>
    </row>
    <row r="523" spans="1:10" ht="43.5" customHeight="1">
      <c r="A523" s="31" t="s">
        <v>99</v>
      </c>
      <c r="B523" s="22">
        <v>817</v>
      </c>
      <c r="C523" s="6" t="s">
        <v>62</v>
      </c>
      <c r="D523" s="6" t="s">
        <v>48</v>
      </c>
      <c r="E523" s="6" t="s">
        <v>269</v>
      </c>
      <c r="F523" s="6"/>
      <c r="G523" s="11">
        <f aca="true" t="shared" si="35" ref="G523:H525">G524</f>
        <v>497.5</v>
      </c>
      <c r="H523" s="11">
        <f t="shared" si="35"/>
        <v>497.5</v>
      </c>
      <c r="I523" s="48">
        <f t="shared" si="33"/>
        <v>100</v>
      </c>
      <c r="J523" s="85"/>
    </row>
    <row r="524" spans="1:10" ht="23.25" customHeight="1">
      <c r="A524" s="50" t="s">
        <v>405</v>
      </c>
      <c r="B524" s="22">
        <v>817</v>
      </c>
      <c r="C524" s="6" t="s">
        <v>62</v>
      </c>
      <c r="D524" s="6" t="s">
        <v>48</v>
      </c>
      <c r="E524" s="6" t="s">
        <v>150</v>
      </c>
      <c r="F524" s="6"/>
      <c r="G524" s="11">
        <f t="shared" si="35"/>
        <v>497.5</v>
      </c>
      <c r="H524" s="11">
        <f t="shared" si="35"/>
        <v>497.5</v>
      </c>
      <c r="I524" s="48">
        <f t="shared" si="33"/>
        <v>100</v>
      </c>
      <c r="J524" s="85"/>
    </row>
    <row r="525" spans="1:10" ht="46.5" customHeight="1">
      <c r="A525" s="50" t="s">
        <v>474</v>
      </c>
      <c r="B525" s="22">
        <v>817</v>
      </c>
      <c r="C525" s="6" t="s">
        <v>62</v>
      </c>
      <c r="D525" s="6" t="s">
        <v>48</v>
      </c>
      <c r="E525" s="6" t="s">
        <v>151</v>
      </c>
      <c r="F525" s="6"/>
      <c r="G525" s="11">
        <f t="shared" si="35"/>
        <v>497.5</v>
      </c>
      <c r="H525" s="11">
        <f t="shared" si="35"/>
        <v>497.5</v>
      </c>
      <c r="I525" s="48">
        <f t="shared" si="33"/>
        <v>100</v>
      </c>
      <c r="J525" s="85"/>
    </row>
    <row r="526" spans="1:10" ht="124.5" customHeight="1">
      <c r="A526" s="26" t="s">
        <v>26</v>
      </c>
      <c r="B526" s="22">
        <v>817</v>
      </c>
      <c r="C526" s="6" t="s">
        <v>62</v>
      </c>
      <c r="D526" s="6" t="s">
        <v>48</v>
      </c>
      <c r="E526" s="6" t="s">
        <v>152</v>
      </c>
      <c r="F526" s="6"/>
      <c r="G526" s="11">
        <f>G527+G528</f>
        <v>497.5</v>
      </c>
      <c r="H526" s="11">
        <f>H527+H528</f>
        <v>497.5</v>
      </c>
      <c r="I526" s="48">
        <f t="shared" si="33"/>
        <v>100</v>
      </c>
      <c r="J526" s="85"/>
    </row>
    <row r="527" spans="1:10" ht="23.25" customHeight="1">
      <c r="A527" s="26" t="s">
        <v>116</v>
      </c>
      <c r="B527" s="22">
        <v>817</v>
      </c>
      <c r="C527" s="6" t="s">
        <v>62</v>
      </c>
      <c r="D527" s="6" t="s">
        <v>48</v>
      </c>
      <c r="E527" s="6" t="s">
        <v>152</v>
      </c>
      <c r="F527" s="6" t="s">
        <v>90</v>
      </c>
      <c r="G527" s="11">
        <v>479.6</v>
      </c>
      <c r="H527" s="11">
        <v>479.6</v>
      </c>
      <c r="I527" s="48">
        <f t="shared" si="33"/>
        <v>100</v>
      </c>
      <c r="J527" s="85"/>
    </row>
    <row r="528" spans="1:10" ht="22.5" customHeight="1">
      <c r="A528" s="26" t="s">
        <v>325</v>
      </c>
      <c r="B528" s="22">
        <v>817</v>
      </c>
      <c r="C528" s="6" t="s">
        <v>62</v>
      </c>
      <c r="D528" s="6" t="s">
        <v>48</v>
      </c>
      <c r="E528" s="6" t="s">
        <v>152</v>
      </c>
      <c r="F528" s="6" t="s">
        <v>94</v>
      </c>
      <c r="G528" s="11">
        <v>17.9</v>
      </c>
      <c r="H528" s="11">
        <v>17.9</v>
      </c>
      <c r="I528" s="48">
        <f t="shared" si="33"/>
        <v>100</v>
      </c>
      <c r="J528" s="85"/>
    </row>
    <row r="529" spans="1:10" ht="23.25" customHeight="1" hidden="1">
      <c r="A529" s="26" t="s">
        <v>412</v>
      </c>
      <c r="B529" s="22">
        <v>817</v>
      </c>
      <c r="C529" s="6" t="s">
        <v>62</v>
      </c>
      <c r="D529" s="6" t="s">
        <v>48</v>
      </c>
      <c r="E529" s="6" t="s">
        <v>361</v>
      </c>
      <c r="F529" s="6"/>
      <c r="G529" s="11"/>
      <c r="H529" s="11"/>
      <c r="I529" s="48" t="e">
        <f t="shared" si="33"/>
        <v>#DIV/0!</v>
      </c>
      <c r="J529" s="85"/>
    </row>
    <row r="530" spans="1:10" ht="117.75" customHeight="1" hidden="1">
      <c r="A530" s="52" t="s">
        <v>12</v>
      </c>
      <c r="B530" s="22">
        <v>817</v>
      </c>
      <c r="C530" s="6" t="s">
        <v>62</v>
      </c>
      <c r="D530" s="6" t="s">
        <v>48</v>
      </c>
      <c r="E530" s="6" t="s">
        <v>13</v>
      </c>
      <c r="F530" s="6"/>
      <c r="G530" s="11"/>
      <c r="H530" s="11"/>
      <c r="I530" s="48" t="e">
        <f t="shared" si="33"/>
        <v>#DIV/0!</v>
      </c>
      <c r="J530" s="85"/>
    </row>
    <row r="531" spans="1:10" ht="23.25" customHeight="1" hidden="1">
      <c r="A531" s="26" t="s">
        <v>92</v>
      </c>
      <c r="B531" s="22">
        <v>817</v>
      </c>
      <c r="C531" s="6" t="s">
        <v>62</v>
      </c>
      <c r="D531" s="6" t="s">
        <v>48</v>
      </c>
      <c r="E531" s="6" t="s">
        <v>13</v>
      </c>
      <c r="F531" s="6" t="s">
        <v>90</v>
      </c>
      <c r="G531" s="11"/>
      <c r="H531" s="11"/>
      <c r="I531" s="48" t="e">
        <f t="shared" si="33"/>
        <v>#DIV/0!</v>
      </c>
      <c r="J531" s="85"/>
    </row>
    <row r="532" spans="1:10" ht="23.25" customHeight="1">
      <c r="A532" s="24" t="s">
        <v>54</v>
      </c>
      <c r="B532" s="22">
        <v>817</v>
      </c>
      <c r="C532" s="20" t="s">
        <v>78</v>
      </c>
      <c r="D532" s="21"/>
      <c r="E532" s="6"/>
      <c r="F532" s="6"/>
      <c r="G532" s="11">
        <f>G533</f>
        <v>22695.700000000004</v>
      </c>
      <c r="H532" s="11">
        <f>H533</f>
        <v>22493.800000000003</v>
      </c>
      <c r="I532" s="48">
        <f t="shared" si="33"/>
        <v>99.11040417347779</v>
      </c>
      <c r="J532" s="85"/>
    </row>
    <row r="533" spans="1:10" ht="20.25" customHeight="1">
      <c r="A533" s="24" t="s">
        <v>84</v>
      </c>
      <c r="B533" s="22">
        <v>817</v>
      </c>
      <c r="C533" s="20" t="s">
        <v>78</v>
      </c>
      <c r="D533" s="21" t="s">
        <v>36</v>
      </c>
      <c r="E533" s="6"/>
      <c r="F533" s="6"/>
      <c r="G533" s="11">
        <f>G534</f>
        <v>22695.700000000004</v>
      </c>
      <c r="H533" s="11">
        <f>H534</f>
        <v>22493.800000000003</v>
      </c>
      <c r="I533" s="48">
        <f t="shared" si="33"/>
        <v>99.11040417347779</v>
      </c>
      <c r="J533" s="85"/>
    </row>
    <row r="534" spans="1:10" ht="39.75" customHeight="1">
      <c r="A534" s="49" t="s">
        <v>112</v>
      </c>
      <c r="B534" s="22">
        <v>817</v>
      </c>
      <c r="C534" s="6" t="s">
        <v>78</v>
      </c>
      <c r="D534" s="47" t="s">
        <v>36</v>
      </c>
      <c r="E534" s="6" t="s">
        <v>153</v>
      </c>
      <c r="F534" s="6"/>
      <c r="G534" s="11">
        <f>G535+G553</f>
        <v>22695.700000000004</v>
      </c>
      <c r="H534" s="11">
        <f>H535+H553</f>
        <v>22493.800000000003</v>
      </c>
      <c r="I534" s="48">
        <f t="shared" si="33"/>
        <v>99.11040417347779</v>
      </c>
      <c r="J534" s="85"/>
    </row>
    <row r="535" spans="1:10" ht="49.5" customHeight="1">
      <c r="A535" s="49" t="s">
        <v>562</v>
      </c>
      <c r="B535" s="22">
        <v>817</v>
      </c>
      <c r="C535" s="6" t="s">
        <v>78</v>
      </c>
      <c r="D535" s="47" t="s">
        <v>36</v>
      </c>
      <c r="E535" s="6" t="s">
        <v>569</v>
      </c>
      <c r="F535" s="6"/>
      <c r="G535" s="11">
        <f>G536+G545+G548</f>
        <v>21380.200000000004</v>
      </c>
      <c r="H535" s="11">
        <f>H536+H545+H548</f>
        <v>21178.300000000003</v>
      </c>
      <c r="I535" s="48">
        <f t="shared" si="33"/>
        <v>99.05566832864051</v>
      </c>
      <c r="J535" s="85"/>
    </row>
    <row r="536" spans="1:10" ht="60.75" customHeight="1">
      <c r="A536" s="50" t="s">
        <v>563</v>
      </c>
      <c r="B536" s="22">
        <v>817</v>
      </c>
      <c r="C536" s="6" t="s">
        <v>78</v>
      </c>
      <c r="D536" s="47" t="s">
        <v>36</v>
      </c>
      <c r="E536" s="6" t="s">
        <v>564</v>
      </c>
      <c r="F536" s="6"/>
      <c r="G536" s="11">
        <f>G537+G539+G541+G543</f>
        <v>12500.100000000002</v>
      </c>
      <c r="H536" s="11">
        <f>H537+H539+H541+H543</f>
        <v>12298.300000000003</v>
      </c>
      <c r="I536" s="48">
        <f t="shared" si="33"/>
        <v>98.38561291509669</v>
      </c>
      <c r="J536" s="85"/>
    </row>
    <row r="537" spans="1:10" ht="21.75" customHeight="1">
      <c r="A537" s="26" t="s">
        <v>6</v>
      </c>
      <c r="B537" s="22">
        <v>817</v>
      </c>
      <c r="C537" s="6" t="s">
        <v>78</v>
      </c>
      <c r="D537" s="47" t="s">
        <v>36</v>
      </c>
      <c r="E537" s="6" t="s">
        <v>565</v>
      </c>
      <c r="F537" s="6"/>
      <c r="G537" s="73">
        <f>G538</f>
        <v>8169.1</v>
      </c>
      <c r="H537" s="11">
        <f>H538</f>
        <v>8169.1</v>
      </c>
      <c r="I537" s="48">
        <f t="shared" si="33"/>
        <v>100</v>
      </c>
      <c r="J537" s="85"/>
    </row>
    <row r="538" spans="1:10" ht="21.75" customHeight="1">
      <c r="A538" s="26" t="s">
        <v>15</v>
      </c>
      <c r="B538" s="22">
        <v>817</v>
      </c>
      <c r="C538" s="6" t="s">
        <v>78</v>
      </c>
      <c r="D538" s="47" t="s">
        <v>36</v>
      </c>
      <c r="E538" s="6" t="s">
        <v>565</v>
      </c>
      <c r="F538" s="6" t="s">
        <v>390</v>
      </c>
      <c r="G538" s="73">
        <v>8169.1</v>
      </c>
      <c r="H538" s="11">
        <v>8169.1</v>
      </c>
      <c r="I538" s="48">
        <f t="shared" si="33"/>
        <v>100</v>
      </c>
      <c r="J538" s="85"/>
    </row>
    <row r="539" spans="1:10" ht="39" customHeight="1">
      <c r="A539" s="26" t="s">
        <v>425</v>
      </c>
      <c r="B539" s="22">
        <v>817</v>
      </c>
      <c r="C539" s="6" t="s">
        <v>78</v>
      </c>
      <c r="D539" s="47" t="s">
        <v>36</v>
      </c>
      <c r="E539" s="6" t="s">
        <v>566</v>
      </c>
      <c r="F539" s="6"/>
      <c r="G539" s="73">
        <f>G540</f>
        <v>2545.3</v>
      </c>
      <c r="H539" s="11">
        <f>H540</f>
        <v>2545.3</v>
      </c>
      <c r="I539" s="48">
        <f t="shared" si="33"/>
        <v>100</v>
      </c>
      <c r="J539" s="85"/>
    </row>
    <row r="540" spans="1:10" ht="21.75" customHeight="1">
      <c r="A540" s="26" t="s">
        <v>15</v>
      </c>
      <c r="B540" s="22">
        <v>817</v>
      </c>
      <c r="C540" s="6" t="s">
        <v>78</v>
      </c>
      <c r="D540" s="47" t="s">
        <v>36</v>
      </c>
      <c r="E540" s="6" t="s">
        <v>566</v>
      </c>
      <c r="F540" s="6" t="s">
        <v>390</v>
      </c>
      <c r="G540" s="73">
        <v>2545.3</v>
      </c>
      <c r="H540" s="11">
        <v>2545.3</v>
      </c>
      <c r="I540" s="48">
        <f t="shared" si="33"/>
        <v>100</v>
      </c>
      <c r="J540" s="85"/>
    </row>
    <row r="541" spans="1:10" ht="21.75" customHeight="1">
      <c r="A541" s="26" t="s">
        <v>171</v>
      </c>
      <c r="B541" s="22">
        <v>817</v>
      </c>
      <c r="C541" s="6" t="s">
        <v>78</v>
      </c>
      <c r="D541" s="47" t="s">
        <v>36</v>
      </c>
      <c r="E541" s="6" t="s">
        <v>567</v>
      </c>
      <c r="F541" s="6"/>
      <c r="G541" s="73">
        <f>G542</f>
        <v>666.7</v>
      </c>
      <c r="H541" s="11">
        <f>H542</f>
        <v>666.7</v>
      </c>
      <c r="I541" s="48">
        <f t="shared" si="33"/>
        <v>100</v>
      </c>
      <c r="J541" s="85"/>
    </row>
    <row r="542" spans="1:10" ht="21.75" customHeight="1">
      <c r="A542" s="26" t="s">
        <v>15</v>
      </c>
      <c r="B542" s="22">
        <v>817</v>
      </c>
      <c r="C542" s="6" t="s">
        <v>78</v>
      </c>
      <c r="D542" s="47" t="s">
        <v>36</v>
      </c>
      <c r="E542" s="6" t="s">
        <v>567</v>
      </c>
      <c r="F542" s="6" t="s">
        <v>390</v>
      </c>
      <c r="G542" s="73">
        <v>666.7</v>
      </c>
      <c r="H542" s="11">
        <v>666.7</v>
      </c>
      <c r="I542" s="48">
        <f t="shared" si="33"/>
        <v>100</v>
      </c>
      <c r="J542" s="85"/>
    </row>
    <row r="543" spans="1:10" ht="21.75" customHeight="1">
      <c r="A543" s="26" t="s">
        <v>603</v>
      </c>
      <c r="B543" s="22">
        <v>817</v>
      </c>
      <c r="C543" s="6" t="s">
        <v>78</v>
      </c>
      <c r="D543" s="47" t="s">
        <v>36</v>
      </c>
      <c r="E543" s="6" t="s">
        <v>614</v>
      </c>
      <c r="F543" s="6"/>
      <c r="G543" s="73">
        <f>G544</f>
        <v>1119</v>
      </c>
      <c r="H543" s="11">
        <f>H544</f>
        <v>917.2</v>
      </c>
      <c r="I543" s="48">
        <f t="shared" si="33"/>
        <v>81.96604110813227</v>
      </c>
      <c r="J543" s="85"/>
    </row>
    <row r="544" spans="1:10" ht="21.75" customHeight="1">
      <c r="A544" s="26" t="s">
        <v>115</v>
      </c>
      <c r="B544" s="22">
        <v>817</v>
      </c>
      <c r="C544" s="6" t="s">
        <v>78</v>
      </c>
      <c r="D544" s="47" t="s">
        <v>36</v>
      </c>
      <c r="E544" s="6" t="s">
        <v>614</v>
      </c>
      <c r="F544" s="6" t="s">
        <v>94</v>
      </c>
      <c r="G544" s="73">
        <v>1119</v>
      </c>
      <c r="H544" s="11">
        <v>917.2</v>
      </c>
      <c r="I544" s="48">
        <f t="shared" si="33"/>
        <v>81.96604110813227</v>
      </c>
      <c r="J544" s="85"/>
    </row>
    <row r="545" spans="1:10" ht="50.25" customHeight="1">
      <c r="A545" s="50" t="s">
        <v>475</v>
      </c>
      <c r="B545" s="22">
        <v>817</v>
      </c>
      <c r="C545" s="6" t="s">
        <v>78</v>
      </c>
      <c r="D545" s="47" t="s">
        <v>36</v>
      </c>
      <c r="E545" s="6" t="s">
        <v>568</v>
      </c>
      <c r="F545" s="6"/>
      <c r="G545" s="73">
        <f>G546</f>
        <v>5101.7</v>
      </c>
      <c r="H545" s="11">
        <f>H546</f>
        <v>5101.6</v>
      </c>
      <c r="I545" s="48">
        <f t="shared" si="33"/>
        <v>99.99803986906326</v>
      </c>
      <c r="J545" s="85"/>
    </row>
    <row r="546" spans="1:10" ht="21.75" customHeight="1">
      <c r="A546" s="26" t="s">
        <v>172</v>
      </c>
      <c r="B546" s="22">
        <v>817</v>
      </c>
      <c r="C546" s="6" t="s">
        <v>78</v>
      </c>
      <c r="D546" s="47" t="s">
        <v>36</v>
      </c>
      <c r="E546" s="6" t="s">
        <v>596</v>
      </c>
      <c r="F546" s="6"/>
      <c r="G546" s="73">
        <f>G547</f>
        <v>5101.7</v>
      </c>
      <c r="H546" s="11">
        <f>H547</f>
        <v>5101.6</v>
      </c>
      <c r="I546" s="48">
        <f t="shared" si="33"/>
        <v>99.99803986906326</v>
      </c>
      <c r="J546" s="85"/>
    </row>
    <row r="547" spans="1:10" ht="21.75" customHeight="1">
      <c r="A547" s="26" t="s">
        <v>15</v>
      </c>
      <c r="B547" s="22">
        <v>817</v>
      </c>
      <c r="C547" s="6" t="s">
        <v>78</v>
      </c>
      <c r="D547" s="47" t="s">
        <v>36</v>
      </c>
      <c r="E547" s="6" t="s">
        <v>596</v>
      </c>
      <c r="F547" s="6" t="s">
        <v>390</v>
      </c>
      <c r="G547" s="73">
        <v>5101.7</v>
      </c>
      <c r="H547" s="11">
        <v>5101.6</v>
      </c>
      <c r="I547" s="48">
        <f t="shared" si="33"/>
        <v>99.99803986906326</v>
      </c>
      <c r="J547" s="85"/>
    </row>
    <row r="548" spans="1:10" ht="41.25" customHeight="1">
      <c r="A548" s="25" t="s">
        <v>570</v>
      </c>
      <c r="B548" s="22">
        <v>817</v>
      </c>
      <c r="C548" s="6" t="s">
        <v>78</v>
      </c>
      <c r="D548" s="47" t="s">
        <v>36</v>
      </c>
      <c r="E548" s="6" t="s">
        <v>7</v>
      </c>
      <c r="F548" s="6"/>
      <c r="G548" s="73">
        <f>G549</f>
        <v>3778.4</v>
      </c>
      <c r="H548" s="11">
        <f>H549</f>
        <v>3778.4</v>
      </c>
      <c r="I548" s="48">
        <f t="shared" si="33"/>
        <v>100</v>
      </c>
      <c r="J548" s="85"/>
    </row>
    <row r="549" spans="1:10" ht="37.5" customHeight="1">
      <c r="A549" s="26" t="s">
        <v>392</v>
      </c>
      <c r="B549" s="22">
        <v>817</v>
      </c>
      <c r="C549" s="6" t="s">
        <v>78</v>
      </c>
      <c r="D549" s="47" t="s">
        <v>36</v>
      </c>
      <c r="E549" s="6" t="s">
        <v>8</v>
      </c>
      <c r="F549" s="6"/>
      <c r="G549" s="11">
        <f>G550</f>
        <v>3778.4</v>
      </c>
      <c r="H549" s="11">
        <f>H550</f>
        <v>3778.4</v>
      </c>
      <c r="I549" s="48">
        <f t="shared" si="33"/>
        <v>100</v>
      </c>
      <c r="J549" s="85"/>
    </row>
    <row r="550" spans="1:10" ht="21" customHeight="1">
      <c r="A550" s="26" t="s">
        <v>15</v>
      </c>
      <c r="B550" s="22">
        <v>817</v>
      </c>
      <c r="C550" s="6" t="s">
        <v>78</v>
      </c>
      <c r="D550" s="47" t="s">
        <v>36</v>
      </c>
      <c r="E550" s="6" t="s">
        <v>8</v>
      </c>
      <c r="F550" s="6" t="s">
        <v>390</v>
      </c>
      <c r="G550" s="11">
        <v>3778.4</v>
      </c>
      <c r="H550" s="11">
        <v>3778.4</v>
      </c>
      <c r="I550" s="48">
        <f t="shared" si="33"/>
        <v>100</v>
      </c>
      <c r="J550" s="85"/>
    </row>
    <row r="551" spans="1:10" ht="21.75" customHeight="1" hidden="1">
      <c r="A551" s="70"/>
      <c r="B551" s="6"/>
      <c r="C551" s="6"/>
      <c r="D551" s="47"/>
      <c r="E551" s="6"/>
      <c r="F551" s="6"/>
      <c r="G551" s="11"/>
      <c r="H551" s="11"/>
      <c r="I551" s="48" t="e">
        <f t="shared" si="33"/>
        <v>#DIV/0!</v>
      </c>
      <c r="J551" s="85"/>
    </row>
    <row r="552" spans="1:10" ht="21.75" customHeight="1" hidden="1">
      <c r="A552" s="26"/>
      <c r="B552" s="6"/>
      <c r="C552" s="6"/>
      <c r="D552" s="47"/>
      <c r="E552" s="6"/>
      <c r="F552" s="6"/>
      <c r="G552" s="11"/>
      <c r="H552" s="11"/>
      <c r="I552" s="48" t="e">
        <f t="shared" si="33"/>
        <v>#DIV/0!</v>
      </c>
      <c r="J552" s="85"/>
    </row>
    <row r="553" spans="1:10" ht="38.25" customHeight="1">
      <c r="A553" s="49" t="s">
        <v>574</v>
      </c>
      <c r="B553" s="6" t="s">
        <v>576</v>
      </c>
      <c r="C553" s="6" t="s">
        <v>78</v>
      </c>
      <c r="D553" s="47" t="s">
        <v>36</v>
      </c>
      <c r="E553" s="6" t="s">
        <v>578</v>
      </c>
      <c r="F553" s="6"/>
      <c r="G553" s="11">
        <f aca="true" t="shared" si="36" ref="G553:H555">G554</f>
        <v>1315.5</v>
      </c>
      <c r="H553" s="11">
        <f t="shared" si="36"/>
        <v>1315.5</v>
      </c>
      <c r="I553" s="48">
        <f t="shared" si="33"/>
        <v>100</v>
      </c>
      <c r="J553" s="85"/>
    </row>
    <row r="554" spans="1:10" ht="42" customHeight="1">
      <c r="A554" s="50" t="s">
        <v>575</v>
      </c>
      <c r="B554" s="6" t="s">
        <v>576</v>
      </c>
      <c r="C554" s="6" t="s">
        <v>78</v>
      </c>
      <c r="D554" s="47" t="s">
        <v>36</v>
      </c>
      <c r="E554" s="6" t="s">
        <v>577</v>
      </c>
      <c r="F554" s="6"/>
      <c r="G554" s="11">
        <f t="shared" si="36"/>
        <v>1315.5</v>
      </c>
      <c r="H554" s="11">
        <f t="shared" si="36"/>
        <v>1315.5</v>
      </c>
      <c r="I554" s="48">
        <f t="shared" si="33"/>
        <v>100</v>
      </c>
      <c r="J554" s="85"/>
    </row>
    <row r="555" spans="1:10" ht="21.75" customHeight="1">
      <c r="A555" s="70" t="s">
        <v>579</v>
      </c>
      <c r="B555" s="22">
        <v>817</v>
      </c>
      <c r="C555" s="6" t="s">
        <v>78</v>
      </c>
      <c r="D555" s="47" t="s">
        <v>36</v>
      </c>
      <c r="E555" s="6" t="s">
        <v>580</v>
      </c>
      <c r="F555" s="6"/>
      <c r="G555" s="11">
        <f t="shared" si="36"/>
        <v>1315.5</v>
      </c>
      <c r="H555" s="11">
        <f t="shared" si="36"/>
        <v>1315.5</v>
      </c>
      <c r="I555" s="48">
        <f t="shared" si="33"/>
        <v>100</v>
      </c>
      <c r="J555" s="85"/>
    </row>
    <row r="556" spans="1:10" ht="21.75" customHeight="1">
      <c r="A556" s="26" t="s">
        <v>15</v>
      </c>
      <c r="B556" s="22">
        <v>817</v>
      </c>
      <c r="C556" s="6" t="s">
        <v>78</v>
      </c>
      <c r="D556" s="47" t="s">
        <v>36</v>
      </c>
      <c r="E556" s="6" t="s">
        <v>580</v>
      </c>
      <c r="F556" s="6" t="s">
        <v>390</v>
      </c>
      <c r="G556" s="11">
        <v>1315.5</v>
      </c>
      <c r="H556" s="11">
        <v>1315.5</v>
      </c>
      <c r="I556" s="48">
        <f t="shared" si="33"/>
        <v>100</v>
      </c>
      <c r="J556" s="85"/>
    </row>
    <row r="557" spans="1:10" ht="20.25">
      <c r="A557" s="24" t="s">
        <v>166</v>
      </c>
      <c r="B557" s="46">
        <v>819</v>
      </c>
      <c r="C557" s="20"/>
      <c r="D557" s="20"/>
      <c r="E557" s="20"/>
      <c r="F557" s="6"/>
      <c r="G557" s="48">
        <f aca="true" t="shared" si="37" ref="G557:H559">G558</f>
        <v>2732.3</v>
      </c>
      <c r="H557" s="48">
        <f t="shared" si="37"/>
        <v>2688.4</v>
      </c>
      <c r="I557" s="48">
        <f t="shared" si="33"/>
        <v>98.39329502616843</v>
      </c>
      <c r="J557" s="85"/>
    </row>
    <row r="558" spans="1:10" ht="20.25">
      <c r="A558" s="26" t="s">
        <v>33</v>
      </c>
      <c r="B558" s="22">
        <v>819</v>
      </c>
      <c r="C558" s="20" t="s">
        <v>34</v>
      </c>
      <c r="D558" s="20"/>
      <c r="E558" s="6"/>
      <c r="F558" s="20"/>
      <c r="G558" s="11">
        <f t="shared" si="37"/>
        <v>2732.3</v>
      </c>
      <c r="H558" s="11">
        <f t="shared" si="37"/>
        <v>2688.4</v>
      </c>
      <c r="I558" s="48">
        <f t="shared" si="33"/>
        <v>98.39329502616843</v>
      </c>
      <c r="J558" s="85"/>
    </row>
    <row r="559" spans="1:10" ht="37.5">
      <c r="A559" s="26" t="s">
        <v>59</v>
      </c>
      <c r="B559" s="22">
        <v>819</v>
      </c>
      <c r="C559" s="20" t="s">
        <v>34</v>
      </c>
      <c r="D559" s="20" t="s">
        <v>43</v>
      </c>
      <c r="E559" s="6"/>
      <c r="F559" s="6"/>
      <c r="G559" s="11">
        <f t="shared" si="37"/>
        <v>2732.3</v>
      </c>
      <c r="H559" s="11">
        <f t="shared" si="37"/>
        <v>2688.4</v>
      </c>
      <c r="I559" s="48">
        <f t="shared" si="33"/>
        <v>98.39329502616843</v>
      </c>
      <c r="J559" s="85"/>
    </row>
    <row r="560" spans="1:10" ht="21" customHeight="1">
      <c r="A560" s="26" t="s">
        <v>412</v>
      </c>
      <c r="B560" s="22">
        <v>819</v>
      </c>
      <c r="C560" s="6" t="s">
        <v>34</v>
      </c>
      <c r="D560" s="6" t="s">
        <v>43</v>
      </c>
      <c r="E560" s="6" t="s">
        <v>361</v>
      </c>
      <c r="F560" s="6"/>
      <c r="G560" s="11">
        <f>G561+G568+G570</f>
        <v>2732.3</v>
      </c>
      <c r="H560" s="11">
        <f>H561+H568+H570</f>
        <v>2688.4</v>
      </c>
      <c r="I560" s="48">
        <f t="shared" si="33"/>
        <v>98.39329502616843</v>
      </c>
      <c r="J560" s="85"/>
    </row>
    <row r="561" spans="1:10" ht="17.25" customHeight="1">
      <c r="A561" s="26" t="s">
        <v>411</v>
      </c>
      <c r="B561" s="22">
        <v>819</v>
      </c>
      <c r="C561" s="6" t="s">
        <v>34</v>
      </c>
      <c r="D561" s="6" t="s">
        <v>43</v>
      </c>
      <c r="E561" s="6" t="s">
        <v>362</v>
      </c>
      <c r="F561" s="6"/>
      <c r="G561" s="11">
        <f>G563+G564+G566</f>
        <v>2707</v>
      </c>
      <c r="H561" s="11">
        <f>H563+H564+H566</f>
        <v>2663.1</v>
      </c>
      <c r="I561" s="48">
        <f t="shared" si="33"/>
        <v>98.37827853712596</v>
      </c>
      <c r="J561" s="85"/>
    </row>
    <row r="562" spans="1:10" ht="20.25" hidden="1">
      <c r="A562" s="26"/>
      <c r="B562" s="22">
        <v>819</v>
      </c>
      <c r="C562" s="6"/>
      <c r="D562" s="6"/>
      <c r="E562" s="6"/>
      <c r="F562" s="6"/>
      <c r="G562" s="30"/>
      <c r="H562" s="42"/>
      <c r="I562" s="48" t="e">
        <f t="shared" si="33"/>
        <v>#DIV/0!</v>
      </c>
      <c r="J562" s="85"/>
    </row>
    <row r="563" spans="1:10" ht="20.25">
      <c r="A563" s="26" t="s">
        <v>92</v>
      </c>
      <c r="B563" s="22">
        <v>819</v>
      </c>
      <c r="C563" s="6" t="s">
        <v>34</v>
      </c>
      <c r="D563" s="6" t="s">
        <v>43</v>
      </c>
      <c r="E563" s="6" t="s">
        <v>362</v>
      </c>
      <c r="F563" s="6" t="s">
        <v>90</v>
      </c>
      <c r="G563" s="11">
        <v>567.9</v>
      </c>
      <c r="H563" s="11">
        <v>567.9</v>
      </c>
      <c r="I563" s="48">
        <f t="shared" si="33"/>
        <v>100</v>
      </c>
      <c r="J563" s="85"/>
    </row>
    <row r="564" spans="1:10" ht="20.25">
      <c r="A564" s="26" t="s">
        <v>325</v>
      </c>
      <c r="B564" s="22">
        <v>819</v>
      </c>
      <c r="C564" s="6" t="s">
        <v>34</v>
      </c>
      <c r="D564" s="6" t="s">
        <v>43</v>
      </c>
      <c r="E564" s="6" t="s">
        <v>362</v>
      </c>
      <c r="F564" s="6" t="s">
        <v>94</v>
      </c>
      <c r="G564" s="80">
        <v>2136.6</v>
      </c>
      <c r="H564" s="30">
        <v>2092.7</v>
      </c>
      <c r="I564" s="48">
        <f t="shared" si="33"/>
        <v>97.94533370775999</v>
      </c>
      <c r="J564" s="85"/>
    </row>
    <row r="565" spans="1:10" ht="20.25" hidden="1">
      <c r="A565" s="26" t="s">
        <v>396</v>
      </c>
      <c r="B565" s="22">
        <v>819</v>
      </c>
      <c r="C565" s="6" t="s">
        <v>34</v>
      </c>
      <c r="D565" s="6" t="s">
        <v>43</v>
      </c>
      <c r="E565" s="6" t="s">
        <v>362</v>
      </c>
      <c r="F565" s="6" t="s">
        <v>94</v>
      </c>
      <c r="G565" s="73">
        <v>11</v>
      </c>
      <c r="H565" s="11">
        <v>11</v>
      </c>
      <c r="I565" s="48">
        <f t="shared" si="33"/>
        <v>100</v>
      </c>
      <c r="J565" s="85"/>
    </row>
    <row r="566" spans="1:10" ht="25.5" customHeight="1">
      <c r="A566" s="26" t="s">
        <v>397</v>
      </c>
      <c r="B566" s="22">
        <v>819</v>
      </c>
      <c r="C566" s="6" t="s">
        <v>34</v>
      </c>
      <c r="D566" s="47" t="s">
        <v>43</v>
      </c>
      <c r="E566" s="6" t="s">
        <v>362</v>
      </c>
      <c r="F566" s="6" t="s">
        <v>95</v>
      </c>
      <c r="G566" s="73">
        <v>2.5</v>
      </c>
      <c r="H566" s="11">
        <v>2.5</v>
      </c>
      <c r="I566" s="48">
        <f t="shared" si="33"/>
        <v>100</v>
      </c>
      <c r="J566" s="85"/>
    </row>
    <row r="567" spans="1:10" ht="20.25" hidden="1">
      <c r="A567" s="26" t="s">
        <v>412</v>
      </c>
      <c r="B567" s="22">
        <v>918</v>
      </c>
      <c r="C567" s="6" t="s">
        <v>34</v>
      </c>
      <c r="D567" s="47" t="s">
        <v>43</v>
      </c>
      <c r="E567" s="6"/>
      <c r="F567" s="6"/>
      <c r="G567" s="11"/>
      <c r="H567" s="11"/>
      <c r="I567" s="48" t="e">
        <f t="shared" si="33"/>
        <v>#DIV/0!</v>
      </c>
      <c r="J567" s="85"/>
    </row>
    <row r="568" spans="1:10" ht="0.75" customHeight="1" hidden="1">
      <c r="A568" s="52" t="s">
        <v>12</v>
      </c>
      <c r="B568" s="22">
        <v>918</v>
      </c>
      <c r="C568" s="6" t="s">
        <v>34</v>
      </c>
      <c r="D568" s="47" t="s">
        <v>43</v>
      </c>
      <c r="E568" s="6" t="s">
        <v>13</v>
      </c>
      <c r="F568" s="6"/>
      <c r="G568" s="11">
        <f>G569</f>
        <v>0</v>
      </c>
      <c r="H568" s="11">
        <f>H569</f>
        <v>0</v>
      </c>
      <c r="I568" s="48" t="e">
        <f t="shared" si="33"/>
        <v>#DIV/0!</v>
      </c>
      <c r="J568" s="85"/>
    </row>
    <row r="569" spans="1:10" ht="20.25" hidden="1">
      <c r="A569" s="26" t="s">
        <v>92</v>
      </c>
      <c r="B569" s="22">
        <v>918</v>
      </c>
      <c r="C569" s="6" t="s">
        <v>34</v>
      </c>
      <c r="D569" s="47" t="s">
        <v>43</v>
      </c>
      <c r="E569" s="6" t="s">
        <v>13</v>
      </c>
      <c r="F569" s="6" t="s">
        <v>90</v>
      </c>
      <c r="G569" s="11">
        <v>0</v>
      </c>
      <c r="H569" s="11">
        <v>0</v>
      </c>
      <c r="I569" s="48" t="e">
        <f t="shared" si="33"/>
        <v>#DIV/0!</v>
      </c>
      <c r="J569" s="85"/>
    </row>
    <row r="570" spans="1:10" ht="112.5">
      <c r="A570" s="26" t="s">
        <v>12</v>
      </c>
      <c r="B570" s="22">
        <v>819</v>
      </c>
      <c r="C570" s="6" t="s">
        <v>34</v>
      </c>
      <c r="D570" s="47" t="s">
        <v>43</v>
      </c>
      <c r="E570" s="6" t="s">
        <v>13</v>
      </c>
      <c r="F570" s="6" t="s">
        <v>90</v>
      </c>
      <c r="G570" s="73">
        <v>25.3</v>
      </c>
      <c r="H570" s="11">
        <v>25.3</v>
      </c>
      <c r="I570" s="48">
        <f t="shared" si="33"/>
        <v>100</v>
      </c>
      <c r="J570" s="85"/>
    </row>
    <row r="571" spans="1:10" ht="20.25">
      <c r="A571" s="10" t="s">
        <v>159</v>
      </c>
      <c r="B571" s="18" t="s">
        <v>91</v>
      </c>
      <c r="C571" s="19"/>
      <c r="D571" s="19"/>
      <c r="E571" s="19"/>
      <c r="F571" s="19"/>
      <c r="G571" s="17">
        <f>G572+G583+G590+G680</f>
        <v>217497.19999999995</v>
      </c>
      <c r="H571" s="17">
        <f>H572+H583+H590+H680</f>
        <v>216835.9</v>
      </c>
      <c r="I571" s="48">
        <f t="shared" si="33"/>
        <v>99.69595010878302</v>
      </c>
      <c r="J571" s="85"/>
    </row>
    <row r="572" spans="1:10" ht="20.25">
      <c r="A572" s="8" t="s">
        <v>33</v>
      </c>
      <c r="B572" s="9" t="s">
        <v>91</v>
      </c>
      <c r="C572" s="18" t="s">
        <v>34</v>
      </c>
      <c r="D572" s="18"/>
      <c r="E572" s="9"/>
      <c r="F572" s="9"/>
      <c r="G572" s="16">
        <f>G573</f>
        <v>294.3</v>
      </c>
      <c r="H572" s="16">
        <f>H573</f>
        <v>294.3</v>
      </c>
      <c r="I572" s="48">
        <f t="shared" si="33"/>
        <v>100</v>
      </c>
      <c r="J572" s="85"/>
    </row>
    <row r="573" spans="1:10" ht="20.25">
      <c r="A573" s="8" t="s">
        <v>42</v>
      </c>
      <c r="B573" s="9" t="s">
        <v>91</v>
      </c>
      <c r="C573" s="18" t="s">
        <v>34</v>
      </c>
      <c r="D573" s="18" t="s">
        <v>79</v>
      </c>
      <c r="E573" s="9"/>
      <c r="F573" s="9"/>
      <c r="G573" s="16">
        <f>G574</f>
        <v>294.3</v>
      </c>
      <c r="H573" s="16">
        <f>H574</f>
        <v>294.3</v>
      </c>
      <c r="I573" s="48">
        <f aca="true" t="shared" si="38" ref="I573:I636">H573/G573*100</f>
        <v>100</v>
      </c>
      <c r="J573" s="85"/>
    </row>
    <row r="574" spans="1:10" ht="37.5">
      <c r="A574" s="24" t="s">
        <v>160</v>
      </c>
      <c r="B574" s="6" t="s">
        <v>91</v>
      </c>
      <c r="C574" s="6" t="s">
        <v>34</v>
      </c>
      <c r="D574" s="6" t="s">
        <v>79</v>
      </c>
      <c r="E574" s="6" t="s">
        <v>243</v>
      </c>
      <c r="F574" s="6"/>
      <c r="G574" s="11">
        <f>G575+G579</f>
        <v>294.3</v>
      </c>
      <c r="H574" s="11">
        <f>H575+H579</f>
        <v>294.3</v>
      </c>
      <c r="I574" s="48">
        <f t="shared" si="38"/>
        <v>100</v>
      </c>
      <c r="J574" s="85"/>
    </row>
    <row r="575" spans="1:10" ht="39">
      <c r="A575" s="25" t="s">
        <v>244</v>
      </c>
      <c r="B575" s="6" t="s">
        <v>91</v>
      </c>
      <c r="C575" s="6" t="s">
        <v>34</v>
      </c>
      <c r="D575" s="6" t="s">
        <v>79</v>
      </c>
      <c r="E575" s="6" t="s">
        <v>245</v>
      </c>
      <c r="F575" s="6"/>
      <c r="G575" s="11">
        <f aca="true" t="shared" si="39" ref="G575:H577">G576</f>
        <v>264.3</v>
      </c>
      <c r="H575" s="11">
        <f t="shared" si="39"/>
        <v>264.3</v>
      </c>
      <c r="I575" s="48">
        <f t="shared" si="38"/>
        <v>100</v>
      </c>
      <c r="J575" s="85"/>
    </row>
    <row r="576" spans="1:10" ht="39">
      <c r="A576" s="25" t="s">
        <v>496</v>
      </c>
      <c r="B576" s="6" t="s">
        <v>91</v>
      </c>
      <c r="C576" s="6" t="s">
        <v>34</v>
      </c>
      <c r="D576" s="6" t="s">
        <v>79</v>
      </c>
      <c r="E576" s="6" t="s">
        <v>246</v>
      </c>
      <c r="F576" s="6"/>
      <c r="G576" s="11">
        <f t="shared" si="39"/>
        <v>264.3</v>
      </c>
      <c r="H576" s="11">
        <f t="shared" si="39"/>
        <v>264.3</v>
      </c>
      <c r="I576" s="48">
        <f t="shared" si="38"/>
        <v>100</v>
      </c>
      <c r="J576" s="85"/>
    </row>
    <row r="577" spans="1:10" ht="37.5">
      <c r="A577" s="26" t="s">
        <v>347</v>
      </c>
      <c r="B577" s="6" t="s">
        <v>91</v>
      </c>
      <c r="C577" s="6" t="s">
        <v>34</v>
      </c>
      <c r="D577" s="6" t="s">
        <v>79</v>
      </c>
      <c r="E577" s="6" t="s">
        <v>247</v>
      </c>
      <c r="F577" s="6"/>
      <c r="G577" s="11">
        <f t="shared" si="39"/>
        <v>264.3</v>
      </c>
      <c r="H577" s="11">
        <f t="shared" si="39"/>
        <v>264.3</v>
      </c>
      <c r="I577" s="48">
        <f t="shared" si="38"/>
        <v>100</v>
      </c>
      <c r="J577" s="85"/>
    </row>
    <row r="578" spans="1:10" ht="20.25">
      <c r="A578" s="26" t="s">
        <v>391</v>
      </c>
      <c r="B578" s="6" t="s">
        <v>91</v>
      </c>
      <c r="C578" s="6" t="s">
        <v>34</v>
      </c>
      <c r="D578" s="6" t="s">
        <v>79</v>
      </c>
      <c r="E578" s="6" t="s">
        <v>247</v>
      </c>
      <c r="F578" s="6" t="s">
        <v>390</v>
      </c>
      <c r="G578" s="73">
        <v>264.3</v>
      </c>
      <c r="H578" s="11">
        <v>264.3</v>
      </c>
      <c r="I578" s="48">
        <f t="shared" si="38"/>
        <v>100</v>
      </c>
      <c r="J578" s="85"/>
    </row>
    <row r="579" spans="1:10" ht="20.25">
      <c r="A579" s="25" t="s">
        <v>348</v>
      </c>
      <c r="B579" s="6" t="s">
        <v>91</v>
      </c>
      <c r="C579" s="6" t="s">
        <v>34</v>
      </c>
      <c r="D579" s="6" t="s">
        <v>79</v>
      </c>
      <c r="E579" s="6" t="s">
        <v>248</v>
      </c>
      <c r="F579" s="6"/>
      <c r="G579" s="73">
        <f aca="true" t="shared" si="40" ref="G579:H581">G580</f>
        <v>30</v>
      </c>
      <c r="H579" s="11">
        <f t="shared" si="40"/>
        <v>30</v>
      </c>
      <c r="I579" s="48">
        <f t="shared" si="38"/>
        <v>100</v>
      </c>
      <c r="J579" s="85"/>
    </row>
    <row r="580" spans="1:10" ht="58.5">
      <c r="A580" s="25" t="s">
        <v>497</v>
      </c>
      <c r="B580" s="6" t="s">
        <v>91</v>
      </c>
      <c r="C580" s="6" t="s">
        <v>34</v>
      </c>
      <c r="D580" s="6" t="s">
        <v>79</v>
      </c>
      <c r="E580" s="6" t="s">
        <v>249</v>
      </c>
      <c r="F580" s="6"/>
      <c r="G580" s="73">
        <f t="shared" si="40"/>
        <v>30</v>
      </c>
      <c r="H580" s="11">
        <f t="shared" si="40"/>
        <v>30</v>
      </c>
      <c r="I580" s="48">
        <f t="shared" si="38"/>
        <v>100</v>
      </c>
      <c r="J580" s="85"/>
    </row>
    <row r="581" spans="1:10" ht="56.25">
      <c r="A581" s="27" t="s">
        <v>498</v>
      </c>
      <c r="B581" s="6" t="s">
        <v>91</v>
      </c>
      <c r="C581" s="6" t="s">
        <v>34</v>
      </c>
      <c r="D581" s="6" t="s">
        <v>79</v>
      </c>
      <c r="E581" s="6" t="s">
        <v>250</v>
      </c>
      <c r="F581" s="6"/>
      <c r="G581" s="73">
        <f t="shared" si="40"/>
        <v>30</v>
      </c>
      <c r="H581" s="11">
        <f t="shared" si="40"/>
        <v>30</v>
      </c>
      <c r="I581" s="48">
        <f t="shared" si="38"/>
        <v>100</v>
      </c>
      <c r="J581" s="85"/>
    </row>
    <row r="582" spans="1:10" ht="20.25">
      <c r="A582" s="26" t="s">
        <v>391</v>
      </c>
      <c r="B582" s="6" t="s">
        <v>91</v>
      </c>
      <c r="C582" s="6" t="s">
        <v>34</v>
      </c>
      <c r="D582" s="6" t="s">
        <v>79</v>
      </c>
      <c r="E582" s="6" t="s">
        <v>250</v>
      </c>
      <c r="F582" s="6" t="s">
        <v>390</v>
      </c>
      <c r="G582" s="73">
        <v>30</v>
      </c>
      <c r="H582" s="11">
        <v>30</v>
      </c>
      <c r="I582" s="48">
        <f t="shared" si="38"/>
        <v>100</v>
      </c>
      <c r="J582" s="85"/>
    </row>
    <row r="583" spans="1:10" ht="20.25">
      <c r="A583" s="26" t="s">
        <v>47</v>
      </c>
      <c r="B583" s="6" t="s">
        <v>91</v>
      </c>
      <c r="C583" s="20" t="s">
        <v>48</v>
      </c>
      <c r="D583" s="20"/>
      <c r="E583" s="6"/>
      <c r="F583" s="6"/>
      <c r="G583" s="11">
        <f aca="true" t="shared" si="41" ref="G583:H588">G584</f>
        <v>33</v>
      </c>
      <c r="H583" s="11">
        <f t="shared" si="41"/>
        <v>33</v>
      </c>
      <c r="I583" s="48">
        <f t="shared" si="38"/>
        <v>100</v>
      </c>
      <c r="J583" s="85"/>
    </row>
    <row r="584" spans="1:10" ht="20.25">
      <c r="A584" s="26" t="s">
        <v>49</v>
      </c>
      <c r="B584" s="6" t="s">
        <v>91</v>
      </c>
      <c r="C584" s="20" t="s">
        <v>48</v>
      </c>
      <c r="D584" s="20" t="s">
        <v>43</v>
      </c>
      <c r="E584" s="6"/>
      <c r="F584" s="6"/>
      <c r="G584" s="11">
        <f t="shared" si="41"/>
        <v>33</v>
      </c>
      <c r="H584" s="11">
        <f t="shared" si="41"/>
        <v>33</v>
      </c>
      <c r="I584" s="48">
        <f t="shared" si="38"/>
        <v>100</v>
      </c>
      <c r="J584" s="85"/>
    </row>
    <row r="585" spans="1:10" ht="37.5">
      <c r="A585" s="24" t="s">
        <v>251</v>
      </c>
      <c r="B585" s="6" t="s">
        <v>91</v>
      </c>
      <c r="C585" s="6" t="s">
        <v>48</v>
      </c>
      <c r="D585" s="6" t="s">
        <v>43</v>
      </c>
      <c r="E585" s="6" t="s">
        <v>252</v>
      </c>
      <c r="F585" s="6"/>
      <c r="G585" s="11">
        <f t="shared" si="41"/>
        <v>33</v>
      </c>
      <c r="H585" s="11">
        <f t="shared" si="41"/>
        <v>33</v>
      </c>
      <c r="I585" s="48">
        <f t="shared" si="38"/>
        <v>100</v>
      </c>
      <c r="J585" s="85"/>
    </row>
    <row r="586" spans="1:10" ht="21">
      <c r="A586" s="28" t="s">
        <v>253</v>
      </c>
      <c r="B586" s="6" t="s">
        <v>91</v>
      </c>
      <c r="C586" s="6" t="s">
        <v>48</v>
      </c>
      <c r="D586" s="6" t="s">
        <v>43</v>
      </c>
      <c r="E586" s="6" t="s">
        <v>254</v>
      </c>
      <c r="F586" s="6"/>
      <c r="G586" s="11">
        <f t="shared" si="41"/>
        <v>33</v>
      </c>
      <c r="H586" s="11">
        <f t="shared" si="41"/>
        <v>33</v>
      </c>
      <c r="I586" s="48">
        <f t="shared" si="38"/>
        <v>100</v>
      </c>
      <c r="J586" s="85"/>
    </row>
    <row r="587" spans="1:10" ht="39">
      <c r="A587" s="29" t="s">
        <v>441</v>
      </c>
      <c r="B587" s="6" t="s">
        <v>91</v>
      </c>
      <c r="C587" s="6" t="s">
        <v>48</v>
      </c>
      <c r="D587" s="6" t="s">
        <v>43</v>
      </c>
      <c r="E587" s="6" t="s">
        <v>255</v>
      </c>
      <c r="F587" s="6"/>
      <c r="G587" s="11">
        <f t="shared" si="41"/>
        <v>33</v>
      </c>
      <c r="H587" s="11">
        <f t="shared" si="41"/>
        <v>33</v>
      </c>
      <c r="I587" s="48">
        <f t="shared" si="38"/>
        <v>100</v>
      </c>
      <c r="J587" s="85"/>
    </row>
    <row r="588" spans="1:12" ht="20.25">
      <c r="A588" s="26" t="s">
        <v>203</v>
      </c>
      <c r="B588" s="6" t="s">
        <v>91</v>
      </c>
      <c r="C588" s="6" t="s">
        <v>48</v>
      </c>
      <c r="D588" s="6" t="s">
        <v>43</v>
      </c>
      <c r="E588" s="6" t="s">
        <v>256</v>
      </c>
      <c r="F588" s="6"/>
      <c r="G588" s="11">
        <f t="shared" si="41"/>
        <v>33</v>
      </c>
      <c r="H588" s="11">
        <f t="shared" si="41"/>
        <v>33</v>
      </c>
      <c r="I588" s="48">
        <f t="shared" si="38"/>
        <v>100</v>
      </c>
      <c r="J588" s="91"/>
      <c r="K588" s="72"/>
      <c r="L588" s="72"/>
    </row>
    <row r="589" spans="1:10" ht="20.25">
      <c r="A589" s="26" t="s">
        <v>391</v>
      </c>
      <c r="B589" s="6" t="s">
        <v>91</v>
      </c>
      <c r="C589" s="6" t="s">
        <v>48</v>
      </c>
      <c r="D589" s="6" t="s">
        <v>43</v>
      </c>
      <c r="E589" s="6" t="s">
        <v>256</v>
      </c>
      <c r="F589" s="6" t="s">
        <v>390</v>
      </c>
      <c r="G589" s="73">
        <v>33</v>
      </c>
      <c r="H589" s="11">
        <v>33</v>
      </c>
      <c r="I589" s="48">
        <f t="shared" si="38"/>
        <v>100</v>
      </c>
      <c r="J589" s="91"/>
    </row>
    <row r="590" spans="1:10" ht="20.25">
      <c r="A590" s="26" t="s">
        <v>50</v>
      </c>
      <c r="B590" s="6" t="s">
        <v>91</v>
      </c>
      <c r="C590" s="20" t="s">
        <v>51</v>
      </c>
      <c r="D590" s="20"/>
      <c r="E590" s="20"/>
      <c r="F590" s="20"/>
      <c r="G590" s="11">
        <f>G591+G607+G639+G650+G656</f>
        <v>215609.59999999998</v>
      </c>
      <c r="H590" s="30">
        <f>H591+H607+H639+H650+H656</f>
        <v>215026</v>
      </c>
      <c r="I590" s="48">
        <f t="shared" si="38"/>
        <v>99.72932559589185</v>
      </c>
      <c r="J590" s="85"/>
    </row>
    <row r="591" spans="1:10" ht="20.25">
      <c r="A591" s="26" t="s">
        <v>63</v>
      </c>
      <c r="B591" s="6" t="s">
        <v>91</v>
      </c>
      <c r="C591" s="20" t="s">
        <v>51</v>
      </c>
      <c r="D591" s="20" t="s">
        <v>34</v>
      </c>
      <c r="E591" s="6"/>
      <c r="F591" s="6"/>
      <c r="G591" s="11">
        <f>G592</f>
        <v>62247.5</v>
      </c>
      <c r="H591" s="11">
        <f>H592</f>
        <v>62193.2</v>
      </c>
      <c r="I591" s="48">
        <f t="shared" si="38"/>
        <v>99.91276758102735</v>
      </c>
      <c r="J591" s="85"/>
    </row>
    <row r="592" spans="1:10" ht="37.5">
      <c r="A592" s="31" t="s">
        <v>161</v>
      </c>
      <c r="B592" s="6" t="s">
        <v>91</v>
      </c>
      <c r="C592" s="6" t="s">
        <v>51</v>
      </c>
      <c r="D592" s="6" t="s">
        <v>34</v>
      </c>
      <c r="E592" s="6" t="s">
        <v>257</v>
      </c>
      <c r="F592" s="6"/>
      <c r="G592" s="11">
        <f>G593</f>
        <v>62247.5</v>
      </c>
      <c r="H592" s="11">
        <f>H593</f>
        <v>62193.2</v>
      </c>
      <c r="I592" s="48">
        <f t="shared" si="38"/>
        <v>99.91276758102735</v>
      </c>
      <c r="J592" s="85"/>
    </row>
    <row r="593" spans="1:10" ht="21">
      <c r="A593" s="28" t="s">
        <v>258</v>
      </c>
      <c r="B593" s="6" t="s">
        <v>91</v>
      </c>
      <c r="C593" s="6" t="s">
        <v>51</v>
      </c>
      <c r="D593" s="6" t="s">
        <v>34</v>
      </c>
      <c r="E593" s="6" t="s">
        <v>259</v>
      </c>
      <c r="F593" s="6"/>
      <c r="G593" s="11">
        <f>G594+G604+G601</f>
        <v>62247.5</v>
      </c>
      <c r="H593" s="11">
        <f>H594+H604+H601</f>
        <v>62193.2</v>
      </c>
      <c r="I593" s="48">
        <f t="shared" si="38"/>
        <v>99.91276758102735</v>
      </c>
      <c r="J593" s="85"/>
    </row>
    <row r="594" spans="1:10" ht="58.5">
      <c r="A594" s="32" t="s">
        <v>442</v>
      </c>
      <c r="B594" s="6" t="s">
        <v>91</v>
      </c>
      <c r="C594" s="6" t="s">
        <v>51</v>
      </c>
      <c r="D594" s="6" t="s">
        <v>34</v>
      </c>
      <c r="E594" s="6" t="s">
        <v>260</v>
      </c>
      <c r="F594" s="6"/>
      <c r="G594" s="11">
        <f>G595+G597+G599</f>
        <v>44895.3</v>
      </c>
      <c r="H594" s="11">
        <f>H595+H597+H599</f>
        <v>44895.3</v>
      </c>
      <c r="I594" s="48">
        <f t="shared" si="38"/>
        <v>100</v>
      </c>
      <c r="J594" s="85"/>
    </row>
    <row r="595" spans="1:10" ht="20.25">
      <c r="A595" s="33" t="s">
        <v>64</v>
      </c>
      <c r="B595" s="6" t="s">
        <v>91</v>
      </c>
      <c r="C595" s="6" t="s">
        <v>51</v>
      </c>
      <c r="D595" s="6" t="s">
        <v>34</v>
      </c>
      <c r="E595" s="6" t="s">
        <v>261</v>
      </c>
      <c r="F595" s="6"/>
      <c r="G595" s="73">
        <f>G596</f>
        <v>12597.8</v>
      </c>
      <c r="H595" s="11">
        <f>H596</f>
        <v>12597.8</v>
      </c>
      <c r="I595" s="48">
        <f t="shared" si="38"/>
        <v>100</v>
      </c>
      <c r="J595" s="85"/>
    </row>
    <row r="596" spans="1:10" ht="20.25">
      <c r="A596" s="26" t="s">
        <v>391</v>
      </c>
      <c r="B596" s="6" t="s">
        <v>91</v>
      </c>
      <c r="C596" s="6" t="s">
        <v>51</v>
      </c>
      <c r="D596" s="6" t="s">
        <v>34</v>
      </c>
      <c r="E596" s="6" t="s">
        <v>261</v>
      </c>
      <c r="F596" s="6" t="s">
        <v>390</v>
      </c>
      <c r="G596" s="73">
        <v>12597.8</v>
      </c>
      <c r="H596" s="11">
        <v>12597.8</v>
      </c>
      <c r="I596" s="48">
        <f t="shared" si="38"/>
        <v>100</v>
      </c>
      <c r="J596" s="86"/>
    </row>
    <row r="597" spans="1:10" ht="37.5">
      <c r="A597" s="26" t="s">
        <v>425</v>
      </c>
      <c r="B597" s="6" t="s">
        <v>91</v>
      </c>
      <c r="C597" s="6" t="s">
        <v>51</v>
      </c>
      <c r="D597" s="6" t="s">
        <v>34</v>
      </c>
      <c r="E597" s="6" t="s">
        <v>264</v>
      </c>
      <c r="F597" s="6"/>
      <c r="G597" s="73">
        <f>G598</f>
        <v>4369.2</v>
      </c>
      <c r="H597" s="11">
        <f>H598</f>
        <v>4369.2</v>
      </c>
      <c r="I597" s="48">
        <f t="shared" si="38"/>
        <v>100</v>
      </c>
      <c r="J597" s="85"/>
    </row>
    <row r="598" spans="1:10" ht="20.25">
      <c r="A598" s="26" t="s">
        <v>391</v>
      </c>
      <c r="B598" s="6" t="s">
        <v>91</v>
      </c>
      <c r="C598" s="6" t="s">
        <v>51</v>
      </c>
      <c r="D598" s="6" t="s">
        <v>34</v>
      </c>
      <c r="E598" s="6" t="s">
        <v>264</v>
      </c>
      <c r="F598" s="6" t="s">
        <v>390</v>
      </c>
      <c r="G598" s="73">
        <v>4369.2</v>
      </c>
      <c r="H598" s="11">
        <v>4369.2</v>
      </c>
      <c r="I598" s="48">
        <f t="shared" si="38"/>
        <v>100</v>
      </c>
      <c r="J598" s="85"/>
    </row>
    <row r="599" spans="1:10" ht="37.5">
      <c r="A599" s="27" t="s">
        <v>377</v>
      </c>
      <c r="B599" s="6" t="s">
        <v>91</v>
      </c>
      <c r="C599" s="6" t="s">
        <v>51</v>
      </c>
      <c r="D599" s="6" t="s">
        <v>34</v>
      </c>
      <c r="E599" s="6" t="s">
        <v>262</v>
      </c>
      <c r="F599" s="6"/>
      <c r="G599" s="73">
        <f>G600</f>
        <v>27928.3</v>
      </c>
      <c r="H599" s="11">
        <f>H600</f>
        <v>27928.3</v>
      </c>
      <c r="I599" s="48">
        <f t="shared" si="38"/>
        <v>100</v>
      </c>
      <c r="J599" s="85"/>
    </row>
    <row r="600" spans="1:10" ht="20.25">
      <c r="A600" s="26" t="s">
        <v>391</v>
      </c>
      <c r="B600" s="6" t="s">
        <v>91</v>
      </c>
      <c r="C600" s="6" t="s">
        <v>51</v>
      </c>
      <c r="D600" s="6" t="s">
        <v>34</v>
      </c>
      <c r="E600" s="6" t="s">
        <v>262</v>
      </c>
      <c r="F600" s="6" t="s">
        <v>390</v>
      </c>
      <c r="G600" s="73">
        <v>27928.3</v>
      </c>
      <c r="H600" s="11">
        <v>27928.3</v>
      </c>
      <c r="I600" s="48">
        <f t="shared" si="38"/>
        <v>100</v>
      </c>
      <c r="J600" s="85"/>
    </row>
    <row r="601" spans="1:10" ht="39">
      <c r="A601" s="25" t="s">
        <v>534</v>
      </c>
      <c r="B601" s="6" t="s">
        <v>91</v>
      </c>
      <c r="C601" s="6" t="s">
        <v>51</v>
      </c>
      <c r="D601" s="6" t="s">
        <v>34</v>
      </c>
      <c r="E601" s="6" t="s">
        <v>535</v>
      </c>
      <c r="F601" s="6"/>
      <c r="G601" s="73">
        <f>G602</f>
        <v>17195.2</v>
      </c>
      <c r="H601" s="11">
        <f>H602</f>
        <v>17195.2</v>
      </c>
      <c r="I601" s="48">
        <f t="shared" si="38"/>
        <v>100</v>
      </c>
      <c r="J601" s="85"/>
    </row>
    <row r="602" spans="1:10" ht="20.25">
      <c r="A602" s="26" t="s">
        <v>586</v>
      </c>
      <c r="B602" s="6" t="s">
        <v>91</v>
      </c>
      <c r="C602" s="6" t="s">
        <v>51</v>
      </c>
      <c r="D602" s="6" t="s">
        <v>34</v>
      </c>
      <c r="E602" s="6" t="s">
        <v>536</v>
      </c>
      <c r="F602" s="6"/>
      <c r="G602" s="73">
        <f>G603</f>
        <v>17195.2</v>
      </c>
      <c r="H602" s="11">
        <f>H603</f>
        <v>17195.2</v>
      </c>
      <c r="I602" s="48">
        <f t="shared" si="38"/>
        <v>100</v>
      </c>
      <c r="J602" s="85"/>
    </row>
    <row r="603" spans="1:10" ht="20.25">
      <c r="A603" s="26" t="s">
        <v>391</v>
      </c>
      <c r="B603" s="6" t="s">
        <v>91</v>
      </c>
      <c r="C603" s="6" t="s">
        <v>51</v>
      </c>
      <c r="D603" s="6" t="s">
        <v>34</v>
      </c>
      <c r="E603" s="6" t="s">
        <v>536</v>
      </c>
      <c r="F603" s="6" t="s">
        <v>390</v>
      </c>
      <c r="G603" s="73">
        <v>17195.2</v>
      </c>
      <c r="H603" s="11">
        <v>17195.2</v>
      </c>
      <c r="I603" s="48">
        <f t="shared" si="38"/>
        <v>100</v>
      </c>
      <c r="J603" s="85"/>
    </row>
    <row r="604" spans="1:10" ht="58.5">
      <c r="A604" s="25" t="s">
        <v>572</v>
      </c>
      <c r="B604" s="6" t="s">
        <v>91</v>
      </c>
      <c r="C604" s="6" t="s">
        <v>51</v>
      </c>
      <c r="D604" s="6" t="s">
        <v>34</v>
      </c>
      <c r="E604" s="6" t="s">
        <v>571</v>
      </c>
      <c r="F604" s="6"/>
      <c r="G604" s="73">
        <f>G605</f>
        <v>157</v>
      </c>
      <c r="H604" s="11">
        <f>H605</f>
        <v>102.7</v>
      </c>
      <c r="I604" s="48">
        <f t="shared" si="38"/>
        <v>65.4140127388535</v>
      </c>
      <c r="J604" s="85"/>
    </row>
    <row r="605" spans="1:10" ht="56.25">
      <c r="A605" s="26" t="s">
        <v>173</v>
      </c>
      <c r="B605" s="6" t="s">
        <v>91</v>
      </c>
      <c r="C605" s="6" t="s">
        <v>51</v>
      </c>
      <c r="D605" s="6" t="s">
        <v>34</v>
      </c>
      <c r="E605" s="6" t="s">
        <v>542</v>
      </c>
      <c r="F605" s="6"/>
      <c r="G605" s="73">
        <f>G606</f>
        <v>157</v>
      </c>
      <c r="H605" s="11">
        <f>H606</f>
        <v>102.7</v>
      </c>
      <c r="I605" s="48">
        <f t="shared" si="38"/>
        <v>65.4140127388535</v>
      </c>
      <c r="J605" s="85"/>
    </row>
    <row r="606" spans="1:10" ht="20.25">
      <c r="A606" s="26" t="s">
        <v>391</v>
      </c>
      <c r="B606" s="6" t="s">
        <v>91</v>
      </c>
      <c r="C606" s="6" t="s">
        <v>51</v>
      </c>
      <c r="D606" s="6" t="s">
        <v>34</v>
      </c>
      <c r="E606" s="6" t="s">
        <v>542</v>
      </c>
      <c r="F606" s="6" t="s">
        <v>390</v>
      </c>
      <c r="G606" s="73">
        <v>157</v>
      </c>
      <c r="H606" s="11">
        <v>102.7</v>
      </c>
      <c r="I606" s="48">
        <f t="shared" si="38"/>
        <v>65.4140127388535</v>
      </c>
      <c r="J606" s="85"/>
    </row>
    <row r="607" spans="1:10" ht="20.25">
      <c r="A607" s="26" t="s">
        <v>52</v>
      </c>
      <c r="B607" s="6" t="s">
        <v>91</v>
      </c>
      <c r="C607" s="20" t="s">
        <v>51</v>
      </c>
      <c r="D607" s="20" t="s">
        <v>36</v>
      </c>
      <c r="E607" s="6"/>
      <c r="F607" s="6"/>
      <c r="G607" s="73">
        <f>G608</f>
        <v>137057.3</v>
      </c>
      <c r="H607" s="11">
        <f>H608</f>
        <v>136593.1</v>
      </c>
      <c r="I607" s="48">
        <f t="shared" si="38"/>
        <v>99.66130953987859</v>
      </c>
      <c r="J607" s="85"/>
    </row>
    <row r="608" spans="1:10" ht="37.5">
      <c r="A608" s="31" t="s">
        <v>161</v>
      </c>
      <c r="B608" s="6" t="s">
        <v>91</v>
      </c>
      <c r="C608" s="34" t="s">
        <v>51</v>
      </c>
      <c r="D608" s="34" t="s">
        <v>36</v>
      </c>
      <c r="E608" s="35">
        <v>2000000000</v>
      </c>
      <c r="F608" s="6"/>
      <c r="G608" s="73">
        <f>G609</f>
        <v>137057.3</v>
      </c>
      <c r="H608" s="11">
        <f>H609</f>
        <v>136593.1</v>
      </c>
      <c r="I608" s="48">
        <f t="shared" si="38"/>
        <v>99.66130953987859</v>
      </c>
      <c r="J608" s="85"/>
    </row>
    <row r="609" spans="1:10" ht="21">
      <c r="A609" s="28" t="s">
        <v>258</v>
      </c>
      <c r="B609" s="6" t="s">
        <v>91</v>
      </c>
      <c r="C609" s="34" t="s">
        <v>51</v>
      </c>
      <c r="D609" s="34" t="s">
        <v>36</v>
      </c>
      <c r="E609" s="35">
        <v>2010000000</v>
      </c>
      <c r="F609" s="6"/>
      <c r="G609" s="73">
        <f>G610+G620+G628+G632+G624+G636</f>
        <v>137057.3</v>
      </c>
      <c r="H609" s="11">
        <f>H610+H620+H628+H632+H624+H636</f>
        <v>136593.1</v>
      </c>
      <c r="I609" s="48">
        <f t="shared" si="38"/>
        <v>99.66130953987859</v>
      </c>
      <c r="J609" s="85"/>
    </row>
    <row r="610" spans="1:10" ht="58.5">
      <c r="A610" s="32" t="s">
        <v>442</v>
      </c>
      <c r="B610" s="6" t="s">
        <v>91</v>
      </c>
      <c r="C610" s="34" t="s">
        <v>51</v>
      </c>
      <c r="D610" s="34" t="s">
        <v>36</v>
      </c>
      <c r="E610" s="35">
        <v>2010100000</v>
      </c>
      <c r="F610" s="6"/>
      <c r="G610" s="73">
        <f>G611+G614+G617</f>
        <v>123794.5</v>
      </c>
      <c r="H610" s="11">
        <f>H611+H614+H617</f>
        <v>123794.5</v>
      </c>
      <c r="I610" s="48">
        <f t="shared" si="38"/>
        <v>100</v>
      </c>
      <c r="J610" s="85"/>
    </row>
    <row r="611" spans="1:10" ht="20.25">
      <c r="A611" s="36" t="s">
        <v>65</v>
      </c>
      <c r="B611" s="6" t="s">
        <v>91</v>
      </c>
      <c r="C611" s="34" t="s">
        <v>51</v>
      </c>
      <c r="D611" s="34" t="s">
        <v>36</v>
      </c>
      <c r="E611" s="35">
        <v>2010104210</v>
      </c>
      <c r="F611" s="6"/>
      <c r="G611" s="73">
        <f>G612+G613</f>
        <v>31627</v>
      </c>
      <c r="H611" s="11">
        <f>H612+H613</f>
        <v>31627</v>
      </c>
      <c r="I611" s="48">
        <f t="shared" si="38"/>
        <v>100</v>
      </c>
      <c r="J611" s="85"/>
    </row>
    <row r="612" spans="1:10" ht="20.25">
      <c r="A612" s="26" t="s">
        <v>332</v>
      </c>
      <c r="B612" s="6" t="s">
        <v>91</v>
      </c>
      <c r="C612" s="34" t="s">
        <v>51</v>
      </c>
      <c r="D612" s="34" t="s">
        <v>36</v>
      </c>
      <c r="E612" s="35">
        <v>2010104210</v>
      </c>
      <c r="F612" s="6" t="s">
        <v>330</v>
      </c>
      <c r="G612" s="73">
        <v>16399</v>
      </c>
      <c r="H612" s="11">
        <v>16399</v>
      </c>
      <c r="I612" s="48">
        <f t="shared" si="38"/>
        <v>100</v>
      </c>
      <c r="J612" s="85"/>
    </row>
    <row r="613" spans="1:10" ht="20.25">
      <c r="A613" s="26" t="s">
        <v>391</v>
      </c>
      <c r="B613" s="6" t="s">
        <v>91</v>
      </c>
      <c r="C613" s="34" t="s">
        <v>51</v>
      </c>
      <c r="D613" s="34" t="s">
        <v>36</v>
      </c>
      <c r="E613" s="35">
        <v>2010104210</v>
      </c>
      <c r="F613" s="6" t="s">
        <v>390</v>
      </c>
      <c r="G613" s="73">
        <v>15228</v>
      </c>
      <c r="H613" s="11">
        <v>15228</v>
      </c>
      <c r="I613" s="48">
        <f t="shared" si="38"/>
        <v>100</v>
      </c>
      <c r="J613" s="86"/>
    </row>
    <row r="614" spans="1:10" ht="37.5">
      <c r="A614" s="26" t="s">
        <v>425</v>
      </c>
      <c r="B614" s="6" t="s">
        <v>91</v>
      </c>
      <c r="C614" s="34" t="s">
        <v>51</v>
      </c>
      <c r="D614" s="34" t="s">
        <v>36</v>
      </c>
      <c r="E614" s="35">
        <v>2010170030</v>
      </c>
      <c r="F614" s="6"/>
      <c r="G614" s="73">
        <f>G615+G616</f>
        <v>13413.599999999999</v>
      </c>
      <c r="H614" s="11">
        <f>H615+H616</f>
        <v>13413.599999999999</v>
      </c>
      <c r="I614" s="48">
        <f t="shared" si="38"/>
        <v>100</v>
      </c>
      <c r="J614" s="85"/>
    </row>
    <row r="615" spans="1:10" ht="20.25">
      <c r="A615" s="26" t="s">
        <v>332</v>
      </c>
      <c r="B615" s="6" t="s">
        <v>91</v>
      </c>
      <c r="C615" s="34" t="s">
        <v>51</v>
      </c>
      <c r="D615" s="34" t="s">
        <v>36</v>
      </c>
      <c r="E615" s="35">
        <v>2010170030</v>
      </c>
      <c r="F615" s="6" t="s">
        <v>330</v>
      </c>
      <c r="G615" s="73">
        <v>6840.9</v>
      </c>
      <c r="H615" s="11">
        <v>6840.9</v>
      </c>
      <c r="I615" s="48">
        <f t="shared" si="38"/>
        <v>100</v>
      </c>
      <c r="J615" s="85"/>
    </row>
    <row r="616" spans="1:10" ht="20.25">
      <c r="A616" s="26" t="s">
        <v>391</v>
      </c>
      <c r="B616" s="6" t="s">
        <v>91</v>
      </c>
      <c r="C616" s="34" t="s">
        <v>51</v>
      </c>
      <c r="D616" s="34" t="s">
        <v>36</v>
      </c>
      <c r="E616" s="35">
        <v>2010170030</v>
      </c>
      <c r="F616" s="6" t="s">
        <v>390</v>
      </c>
      <c r="G616" s="73">
        <v>6572.7</v>
      </c>
      <c r="H616" s="11">
        <v>6572.7</v>
      </c>
      <c r="I616" s="48">
        <f t="shared" si="38"/>
        <v>100</v>
      </c>
      <c r="J616" s="85"/>
    </row>
    <row r="617" spans="1:10" ht="37.5">
      <c r="A617" s="27" t="s">
        <v>377</v>
      </c>
      <c r="B617" s="6" t="s">
        <v>91</v>
      </c>
      <c r="C617" s="34" t="s">
        <v>51</v>
      </c>
      <c r="D617" s="34" t="s">
        <v>36</v>
      </c>
      <c r="E617" s="35">
        <v>2010172010</v>
      </c>
      <c r="F617" s="6"/>
      <c r="G617" s="73">
        <f>G618+G619</f>
        <v>78753.9</v>
      </c>
      <c r="H617" s="11">
        <f>H618+H619</f>
        <v>78753.9</v>
      </c>
      <c r="I617" s="48">
        <f t="shared" si="38"/>
        <v>100</v>
      </c>
      <c r="J617" s="85"/>
    </row>
    <row r="618" spans="1:10" ht="20.25">
      <c r="A618" s="26" t="s">
        <v>332</v>
      </c>
      <c r="B618" s="6" t="s">
        <v>91</v>
      </c>
      <c r="C618" s="34" t="s">
        <v>51</v>
      </c>
      <c r="D618" s="34" t="s">
        <v>36</v>
      </c>
      <c r="E618" s="35">
        <v>2010172010</v>
      </c>
      <c r="F618" s="6" t="s">
        <v>330</v>
      </c>
      <c r="G618" s="73">
        <v>25256</v>
      </c>
      <c r="H618" s="11">
        <v>25256</v>
      </c>
      <c r="I618" s="48">
        <f t="shared" si="38"/>
        <v>100</v>
      </c>
      <c r="J618" s="85"/>
    </row>
    <row r="619" spans="1:10" ht="20.25">
      <c r="A619" s="26" t="s">
        <v>391</v>
      </c>
      <c r="B619" s="6" t="s">
        <v>91</v>
      </c>
      <c r="C619" s="34" t="s">
        <v>51</v>
      </c>
      <c r="D619" s="34" t="s">
        <v>36</v>
      </c>
      <c r="E619" s="35">
        <v>2010172010</v>
      </c>
      <c r="F619" s="6" t="s">
        <v>390</v>
      </c>
      <c r="G619" s="73">
        <v>53497.9</v>
      </c>
      <c r="H619" s="11">
        <v>53497.9</v>
      </c>
      <c r="I619" s="48">
        <f t="shared" si="38"/>
        <v>100</v>
      </c>
      <c r="J619" s="85"/>
    </row>
    <row r="620" spans="1:10" ht="39">
      <c r="A620" s="25" t="s">
        <v>443</v>
      </c>
      <c r="B620" s="6" t="s">
        <v>91</v>
      </c>
      <c r="C620" s="34" t="s">
        <v>51</v>
      </c>
      <c r="D620" s="34" t="s">
        <v>36</v>
      </c>
      <c r="E620" s="35">
        <v>2010200000</v>
      </c>
      <c r="F620" s="6"/>
      <c r="G620" s="11">
        <f>G621</f>
        <v>2628.7</v>
      </c>
      <c r="H620" s="11">
        <f>H621</f>
        <v>2165.5</v>
      </c>
      <c r="I620" s="48">
        <f t="shared" si="38"/>
        <v>82.37912276029977</v>
      </c>
      <c r="J620" s="85"/>
    </row>
    <row r="621" spans="1:10" ht="56.25">
      <c r="A621" s="37" t="s">
        <v>378</v>
      </c>
      <c r="B621" s="6" t="s">
        <v>91</v>
      </c>
      <c r="C621" s="34" t="s">
        <v>51</v>
      </c>
      <c r="D621" s="34" t="s">
        <v>36</v>
      </c>
      <c r="E621" s="35">
        <v>2010272020</v>
      </c>
      <c r="F621" s="6"/>
      <c r="G621" s="11">
        <f>G622+G623</f>
        <v>2628.7</v>
      </c>
      <c r="H621" s="11">
        <f>H622+H623</f>
        <v>2165.5</v>
      </c>
      <c r="I621" s="48">
        <f t="shared" si="38"/>
        <v>82.37912276029977</v>
      </c>
      <c r="J621" s="85"/>
    </row>
    <row r="622" spans="1:10" ht="20.25">
      <c r="A622" s="26" t="s">
        <v>332</v>
      </c>
      <c r="B622" s="6" t="s">
        <v>91</v>
      </c>
      <c r="C622" s="34" t="s">
        <v>51</v>
      </c>
      <c r="D622" s="34" t="s">
        <v>36</v>
      </c>
      <c r="E622" s="35">
        <v>2010272020</v>
      </c>
      <c r="F622" s="6" t="s">
        <v>330</v>
      </c>
      <c r="G622" s="11">
        <v>495.7</v>
      </c>
      <c r="H622" s="11">
        <v>320.4</v>
      </c>
      <c r="I622" s="48">
        <f t="shared" si="38"/>
        <v>64.63586846883194</v>
      </c>
      <c r="J622" s="85"/>
    </row>
    <row r="623" spans="1:10" ht="20.25">
      <c r="A623" s="26" t="s">
        <v>391</v>
      </c>
      <c r="B623" s="6" t="s">
        <v>91</v>
      </c>
      <c r="C623" s="34" t="s">
        <v>51</v>
      </c>
      <c r="D623" s="34" t="s">
        <v>36</v>
      </c>
      <c r="E623" s="35">
        <v>2010272020</v>
      </c>
      <c r="F623" s="6" t="s">
        <v>390</v>
      </c>
      <c r="G623" s="73">
        <v>2133</v>
      </c>
      <c r="H623" s="11">
        <v>1845.1</v>
      </c>
      <c r="I623" s="48">
        <f t="shared" si="38"/>
        <v>86.50257852789498</v>
      </c>
      <c r="J623" s="85"/>
    </row>
    <row r="624" spans="1:10" ht="39">
      <c r="A624" s="25" t="s">
        <v>583</v>
      </c>
      <c r="B624" s="6" t="s">
        <v>91</v>
      </c>
      <c r="C624" s="34" t="s">
        <v>51</v>
      </c>
      <c r="D624" s="34" t="s">
        <v>36</v>
      </c>
      <c r="E624" s="35">
        <v>201300000</v>
      </c>
      <c r="F624" s="6"/>
      <c r="G624" s="73">
        <f>G625</f>
        <v>4329.6</v>
      </c>
      <c r="H624" s="11">
        <f>H625</f>
        <v>4329.6</v>
      </c>
      <c r="I624" s="48">
        <f t="shared" si="38"/>
        <v>100</v>
      </c>
      <c r="J624" s="85"/>
    </row>
    <row r="625" spans="1:10" ht="37.5">
      <c r="A625" s="26" t="s">
        <v>233</v>
      </c>
      <c r="B625" s="6" t="s">
        <v>91</v>
      </c>
      <c r="C625" s="34" t="s">
        <v>51</v>
      </c>
      <c r="D625" s="34" t="s">
        <v>36</v>
      </c>
      <c r="E625" s="35" t="s">
        <v>263</v>
      </c>
      <c r="F625" s="6"/>
      <c r="G625" s="73">
        <f>G626+G627</f>
        <v>4329.6</v>
      </c>
      <c r="H625" s="11">
        <f>H626+H627</f>
        <v>4329.6</v>
      </c>
      <c r="I625" s="48">
        <f t="shared" si="38"/>
        <v>100</v>
      </c>
      <c r="J625" s="85"/>
    </row>
    <row r="626" spans="1:10" ht="20.25">
      <c r="A626" s="26" t="s">
        <v>332</v>
      </c>
      <c r="B626" s="6" t="s">
        <v>91</v>
      </c>
      <c r="C626" s="34" t="s">
        <v>51</v>
      </c>
      <c r="D626" s="34" t="s">
        <v>36</v>
      </c>
      <c r="E626" s="35" t="s">
        <v>263</v>
      </c>
      <c r="F626" s="6" t="s">
        <v>330</v>
      </c>
      <c r="G626" s="73">
        <v>448.5</v>
      </c>
      <c r="H626" s="11">
        <v>448.5</v>
      </c>
      <c r="I626" s="48">
        <f t="shared" si="38"/>
        <v>100</v>
      </c>
      <c r="J626" s="85"/>
    </row>
    <row r="627" spans="1:10" ht="20.25">
      <c r="A627" s="26" t="s">
        <v>391</v>
      </c>
      <c r="B627" s="6" t="s">
        <v>91</v>
      </c>
      <c r="C627" s="34" t="s">
        <v>51</v>
      </c>
      <c r="D627" s="34" t="s">
        <v>36</v>
      </c>
      <c r="E627" s="35" t="s">
        <v>263</v>
      </c>
      <c r="F627" s="6" t="s">
        <v>390</v>
      </c>
      <c r="G627" s="73">
        <v>3881.1</v>
      </c>
      <c r="H627" s="11">
        <v>3881.1</v>
      </c>
      <c r="I627" s="48">
        <f t="shared" si="38"/>
        <v>100</v>
      </c>
      <c r="J627" s="85"/>
    </row>
    <row r="628" spans="1:10" ht="78">
      <c r="A628" s="25" t="s">
        <v>541</v>
      </c>
      <c r="B628" s="6" t="s">
        <v>91</v>
      </c>
      <c r="C628" s="38" t="s">
        <v>51</v>
      </c>
      <c r="D628" s="38" t="s">
        <v>36</v>
      </c>
      <c r="E628" s="23">
        <v>2010600000</v>
      </c>
      <c r="F628" s="6"/>
      <c r="G628" s="11">
        <f>G629</f>
        <v>4941.1</v>
      </c>
      <c r="H628" s="11">
        <f>H629</f>
        <v>4941.1</v>
      </c>
      <c r="I628" s="48">
        <f t="shared" si="38"/>
        <v>100</v>
      </c>
      <c r="J628" s="85"/>
    </row>
    <row r="629" spans="1:10" ht="37.5">
      <c r="A629" s="26" t="s">
        <v>235</v>
      </c>
      <c r="B629" s="6" t="s">
        <v>91</v>
      </c>
      <c r="C629" s="34" t="s">
        <v>51</v>
      </c>
      <c r="D629" s="34" t="s">
        <v>36</v>
      </c>
      <c r="E629" s="35">
        <v>2010653031</v>
      </c>
      <c r="F629" s="6"/>
      <c r="G629" s="11">
        <f>G630+G631</f>
        <v>4941.1</v>
      </c>
      <c r="H629" s="11">
        <f>H630+H631</f>
        <v>4941.1</v>
      </c>
      <c r="I629" s="48">
        <f t="shared" si="38"/>
        <v>100</v>
      </c>
      <c r="J629" s="85"/>
    </row>
    <row r="630" spans="1:10" ht="20.25">
      <c r="A630" s="26" t="s">
        <v>332</v>
      </c>
      <c r="B630" s="6" t="s">
        <v>91</v>
      </c>
      <c r="C630" s="34" t="s">
        <v>51</v>
      </c>
      <c r="D630" s="34" t="s">
        <v>36</v>
      </c>
      <c r="E630" s="35">
        <v>2010653031</v>
      </c>
      <c r="F630" s="6" t="s">
        <v>330</v>
      </c>
      <c r="G630" s="11">
        <v>1886.6</v>
      </c>
      <c r="H630" s="11">
        <v>1886.6</v>
      </c>
      <c r="I630" s="48">
        <f t="shared" si="38"/>
        <v>100</v>
      </c>
      <c r="J630" s="85"/>
    </row>
    <row r="631" spans="1:10" ht="20.25">
      <c r="A631" s="26" t="s">
        <v>391</v>
      </c>
      <c r="B631" s="6" t="s">
        <v>91</v>
      </c>
      <c r="C631" s="34" t="s">
        <v>51</v>
      </c>
      <c r="D631" s="34" t="s">
        <v>36</v>
      </c>
      <c r="E631" s="35">
        <v>2010653031</v>
      </c>
      <c r="F631" s="6" t="s">
        <v>390</v>
      </c>
      <c r="G631" s="11">
        <v>3054.5</v>
      </c>
      <c r="H631" s="11">
        <v>3054.5</v>
      </c>
      <c r="I631" s="48">
        <f t="shared" si="38"/>
        <v>100</v>
      </c>
      <c r="J631" s="85"/>
    </row>
    <row r="632" spans="1:10" ht="58.5">
      <c r="A632" s="25" t="s">
        <v>572</v>
      </c>
      <c r="B632" s="39" t="s">
        <v>91</v>
      </c>
      <c r="C632" s="38" t="s">
        <v>51</v>
      </c>
      <c r="D632" s="38" t="s">
        <v>36</v>
      </c>
      <c r="E632" s="40">
        <v>2010700000</v>
      </c>
      <c r="F632" s="39"/>
      <c r="G632" s="41">
        <f>G633</f>
        <v>1062.3999999999999</v>
      </c>
      <c r="H632" s="41">
        <f>H633</f>
        <v>1061.3999999999999</v>
      </c>
      <c r="I632" s="48">
        <f t="shared" si="38"/>
        <v>99.9058734939759</v>
      </c>
      <c r="J632" s="85"/>
    </row>
    <row r="633" spans="1:10" ht="56.25">
      <c r="A633" s="26" t="s">
        <v>173</v>
      </c>
      <c r="B633" s="39" t="s">
        <v>91</v>
      </c>
      <c r="C633" s="38" t="s">
        <v>51</v>
      </c>
      <c r="D633" s="38" t="s">
        <v>36</v>
      </c>
      <c r="E633" s="40" t="s">
        <v>542</v>
      </c>
      <c r="F633" s="39"/>
      <c r="G633" s="41">
        <f>G634+G635</f>
        <v>1062.3999999999999</v>
      </c>
      <c r="H633" s="41">
        <f>H634+H635</f>
        <v>1061.3999999999999</v>
      </c>
      <c r="I633" s="48">
        <f t="shared" si="38"/>
        <v>99.9058734939759</v>
      </c>
      <c r="J633" s="85"/>
    </row>
    <row r="634" spans="1:10" ht="20.25">
      <c r="A634" s="26" t="s">
        <v>332</v>
      </c>
      <c r="B634" s="6" t="s">
        <v>91</v>
      </c>
      <c r="C634" s="34" t="s">
        <v>51</v>
      </c>
      <c r="D634" s="34" t="s">
        <v>36</v>
      </c>
      <c r="E634" s="35" t="s">
        <v>542</v>
      </c>
      <c r="F634" s="6" t="s">
        <v>330</v>
      </c>
      <c r="G634" s="11">
        <v>238.1</v>
      </c>
      <c r="H634" s="11">
        <v>238.1</v>
      </c>
      <c r="I634" s="48">
        <f t="shared" si="38"/>
        <v>100</v>
      </c>
      <c r="J634" s="85"/>
    </row>
    <row r="635" spans="1:10" ht="20.25">
      <c r="A635" s="26" t="s">
        <v>391</v>
      </c>
      <c r="B635" s="6" t="s">
        <v>91</v>
      </c>
      <c r="C635" s="34" t="s">
        <v>51</v>
      </c>
      <c r="D635" s="34" t="s">
        <v>36</v>
      </c>
      <c r="E635" s="35" t="s">
        <v>542</v>
      </c>
      <c r="F635" s="6" t="s">
        <v>390</v>
      </c>
      <c r="G635" s="11">
        <v>824.3</v>
      </c>
      <c r="H635" s="11">
        <v>823.3</v>
      </c>
      <c r="I635" s="48">
        <f t="shared" si="38"/>
        <v>99.87868494480165</v>
      </c>
      <c r="J635" s="85"/>
    </row>
    <row r="636" spans="1:10" ht="42.75" customHeight="1">
      <c r="A636" s="25" t="s">
        <v>581</v>
      </c>
      <c r="B636" s="6" t="s">
        <v>91</v>
      </c>
      <c r="C636" s="34" t="s">
        <v>51</v>
      </c>
      <c r="D636" s="34" t="s">
        <v>36</v>
      </c>
      <c r="E636" s="35" t="s">
        <v>591</v>
      </c>
      <c r="F636" s="6"/>
      <c r="G636" s="11">
        <f>G637</f>
        <v>301</v>
      </c>
      <c r="H636" s="11">
        <f>H637</f>
        <v>301</v>
      </c>
      <c r="I636" s="48">
        <f t="shared" si="38"/>
        <v>100</v>
      </c>
      <c r="J636" s="85"/>
    </row>
    <row r="637" spans="1:10" ht="37.5">
      <c r="A637" s="8" t="s">
        <v>582</v>
      </c>
      <c r="B637" s="6" t="s">
        <v>91</v>
      </c>
      <c r="C637" s="34" t="s">
        <v>51</v>
      </c>
      <c r="D637" s="34" t="s">
        <v>36</v>
      </c>
      <c r="E637" s="6" t="s">
        <v>590</v>
      </c>
      <c r="F637" s="6"/>
      <c r="G637" s="11">
        <f>G638</f>
        <v>301</v>
      </c>
      <c r="H637" s="11">
        <f>H638</f>
        <v>301</v>
      </c>
      <c r="I637" s="48">
        <f aca="true" t="shared" si="42" ref="I637:I693">H637/G637*100</f>
        <v>100</v>
      </c>
      <c r="J637" s="85"/>
    </row>
    <row r="638" spans="1:10" ht="20.25">
      <c r="A638" s="8" t="s">
        <v>391</v>
      </c>
      <c r="B638" s="6" t="s">
        <v>91</v>
      </c>
      <c r="C638" s="34" t="s">
        <v>51</v>
      </c>
      <c r="D638" s="34" t="s">
        <v>36</v>
      </c>
      <c r="E638" s="6" t="s">
        <v>590</v>
      </c>
      <c r="F638" s="6" t="s">
        <v>390</v>
      </c>
      <c r="G638" s="11">
        <v>301</v>
      </c>
      <c r="H638" s="11">
        <v>301</v>
      </c>
      <c r="I638" s="48">
        <f t="shared" si="42"/>
        <v>100</v>
      </c>
      <c r="J638" s="85"/>
    </row>
    <row r="639" spans="1:10" ht="20.25">
      <c r="A639" s="24" t="s">
        <v>402</v>
      </c>
      <c r="B639" s="6" t="s">
        <v>91</v>
      </c>
      <c r="C639" s="20" t="s">
        <v>51</v>
      </c>
      <c r="D639" s="20" t="s">
        <v>43</v>
      </c>
      <c r="E639" s="6"/>
      <c r="F639" s="6"/>
      <c r="G639" s="11">
        <f>G640</f>
        <v>4630</v>
      </c>
      <c r="H639" s="11">
        <f>H640</f>
        <v>4630</v>
      </c>
      <c r="I639" s="48">
        <f t="shared" si="42"/>
        <v>100</v>
      </c>
      <c r="J639" s="85"/>
    </row>
    <row r="640" spans="1:10" ht="37.5">
      <c r="A640" s="31" t="s">
        <v>161</v>
      </c>
      <c r="B640" s="6" t="s">
        <v>91</v>
      </c>
      <c r="C640" s="6" t="s">
        <v>51</v>
      </c>
      <c r="D640" s="6" t="s">
        <v>43</v>
      </c>
      <c r="E640" s="6" t="s">
        <v>257</v>
      </c>
      <c r="F640" s="6"/>
      <c r="G640" s="11">
        <f>G641</f>
        <v>4630</v>
      </c>
      <c r="H640" s="11">
        <f>H641</f>
        <v>4630</v>
      </c>
      <c r="I640" s="48">
        <f t="shared" si="42"/>
        <v>100</v>
      </c>
      <c r="J640" s="85"/>
    </row>
    <row r="641" spans="1:10" ht="21">
      <c r="A641" s="28" t="s">
        <v>258</v>
      </c>
      <c r="B641" s="6" t="s">
        <v>91</v>
      </c>
      <c r="C641" s="6" t="s">
        <v>51</v>
      </c>
      <c r="D641" s="6" t="s">
        <v>43</v>
      </c>
      <c r="E641" s="6" t="s">
        <v>259</v>
      </c>
      <c r="F641" s="6"/>
      <c r="G641" s="11">
        <f>G642+G647</f>
        <v>4630</v>
      </c>
      <c r="H641" s="11">
        <f>H642+H647</f>
        <v>4630</v>
      </c>
      <c r="I641" s="48">
        <f t="shared" si="42"/>
        <v>100</v>
      </c>
      <c r="J641" s="85"/>
    </row>
    <row r="642" spans="1:10" ht="39">
      <c r="A642" s="32" t="s">
        <v>537</v>
      </c>
      <c r="B642" s="6" t="s">
        <v>91</v>
      </c>
      <c r="C642" s="6" t="s">
        <v>51</v>
      </c>
      <c r="D642" s="6" t="s">
        <v>43</v>
      </c>
      <c r="E642" s="6" t="s">
        <v>538</v>
      </c>
      <c r="F642" s="6"/>
      <c r="G642" s="11">
        <f>G643+G645</f>
        <v>3159</v>
      </c>
      <c r="H642" s="11">
        <f>H643+H645</f>
        <v>3159</v>
      </c>
      <c r="I642" s="48">
        <f t="shared" si="42"/>
        <v>100</v>
      </c>
      <c r="J642" s="85"/>
    </row>
    <row r="643" spans="1:10" ht="20.25">
      <c r="A643" s="26" t="s">
        <v>66</v>
      </c>
      <c r="B643" s="6" t="s">
        <v>91</v>
      </c>
      <c r="C643" s="6" t="s">
        <v>51</v>
      </c>
      <c r="D643" s="6" t="s">
        <v>43</v>
      </c>
      <c r="E643" s="6" t="s">
        <v>539</v>
      </c>
      <c r="F643" s="6"/>
      <c r="G643" s="11">
        <f>G644</f>
        <v>2101</v>
      </c>
      <c r="H643" s="11">
        <f>H644</f>
        <v>2101</v>
      </c>
      <c r="I643" s="48">
        <f t="shared" si="42"/>
        <v>100</v>
      </c>
      <c r="J643" s="85"/>
    </row>
    <row r="644" spans="1:10" ht="20.25">
      <c r="A644" s="26" t="s">
        <v>332</v>
      </c>
      <c r="B644" s="6" t="s">
        <v>91</v>
      </c>
      <c r="C644" s="6" t="s">
        <v>51</v>
      </c>
      <c r="D644" s="6" t="s">
        <v>43</v>
      </c>
      <c r="E644" s="6" t="s">
        <v>539</v>
      </c>
      <c r="F644" s="6" t="s">
        <v>330</v>
      </c>
      <c r="G644" s="73">
        <v>2101</v>
      </c>
      <c r="H644" s="11">
        <v>2101</v>
      </c>
      <c r="I644" s="48">
        <f t="shared" si="42"/>
        <v>100</v>
      </c>
      <c r="J644" s="85"/>
    </row>
    <row r="645" spans="1:10" ht="37.5">
      <c r="A645" s="26" t="s">
        <v>425</v>
      </c>
      <c r="B645" s="6" t="s">
        <v>91</v>
      </c>
      <c r="C645" s="6" t="s">
        <v>51</v>
      </c>
      <c r="D645" s="6" t="s">
        <v>43</v>
      </c>
      <c r="E645" s="6" t="s">
        <v>540</v>
      </c>
      <c r="F645" s="6"/>
      <c r="G645" s="73">
        <f>G646</f>
        <v>1058</v>
      </c>
      <c r="H645" s="11">
        <f>H646</f>
        <v>1058</v>
      </c>
      <c r="I645" s="48">
        <f t="shared" si="42"/>
        <v>100</v>
      </c>
      <c r="J645" s="85"/>
    </row>
    <row r="646" spans="1:10" ht="20.25">
      <c r="A646" s="26" t="s">
        <v>332</v>
      </c>
      <c r="B646" s="6" t="s">
        <v>91</v>
      </c>
      <c r="C646" s="6" t="s">
        <v>51</v>
      </c>
      <c r="D646" s="6" t="s">
        <v>43</v>
      </c>
      <c r="E646" s="6" t="s">
        <v>540</v>
      </c>
      <c r="F646" s="6" t="s">
        <v>330</v>
      </c>
      <c r="G646" s="73">
        <v>1058</v>
      </c>
      <c r="H646" s="11">
        <v>1058</v>
      </c>
      <c r="I646" s="48">
        <f t="shared" si="42"/>
        <v>100</v>
      </c>
      <c r="J646" s="85"/>
    </row>
    <row r="647" spans="1:10" ht="39">
      <c r="A647" s="25" t="s">
        <v>630</v>
      </c>
      <c r="B647" s="20" t="s">
        <v>91</v>
      </c>
      <c r="C647" s="20" t="s">
        <v>51</v>
      </c>
      <c r="D647" s="20" t="s">
        <v>43</v>
      </c>
      <c r="E647" s="6" t="s">
        <v>631</v>
      </c>
      <c r="F647" s="6"/>
      <c r="G647" s="73">
        <f>G648</f>
        <v>1471</v>
      </c>
      <c r="H647" s="73">
        <f>H648</f>
        <v>1471</v>
      </c>
      <c r="I647" s="48">
        <f t="shared" si="42"/>
        <v>100</v>
      </c>
      <c r="J647" s="85"/>
    </row>
    <row r="648" spans="1:10" ht="20.25">
      <c r="A648" s="26" t="s">
        <v>633</v>
      </c>
      <c r="B648" s="6" t="s">
        <v>91</v>
      </c>
      <c r="C648" s="6" t="s">
        <v>51</v>
      </c>
      <c r="D648" s="6" t="s">
        <v>43</v>
      </c>
      <c r="E648" s="6" t="s">
        <v>631</v>
      </c>
      <c r="F648" s="6"/>
      <c r="G648" s="73">
        <f>G649</f>
        <v>1471</v>
      </c>
      <c r="H648" s="73">
        <f>H649</f>
        <v>1471</v>
      </c>
      <c r="I648" s="48">
        <f t="shared" si="42"/>
        <v>100</v>
      </c>
      <c r="J648" s="85"/>
    </row>
    <row r="649" spans="1:10" ht="20.25">
      <c r="A649" s="26" t="s">
        <v>634</v>
      </c>
      <c r="B649" s="6" t="s">
        <v>91</v>
      </c>
      <c r="C649" s="6" t="s">
        <v>51</v>
      </c>
      <c r="D649" s="6" t="s">
        <v>43</v>
      </c>
      <c r="E649" s="6" t="s">
        <v>631</v>
      </c>
      <c r="F649" s="6" t="s">
        <v>330</v>
      </c>
      <c r="G649" s="73">
        <v>1471</v>
      </c>
      <c r="H649" s="11">
        <v>1471</v>
      </c>
      <c r="I649" s="48">
        <f t="shared" si="42"/>
        <v>100</v>
      </c>
      <c r="J649" s="85"/>
    </row>
    <row r="650" spans="1:10" ht="20.25">
      <c r="A650" s="24" t="s">
        <v>53</v>
      </c>
      <c r="B650" s="6" t="s">
        <v>91</v>
      </c>
      <c r="C650" s="20" t="s">
        <v>51</v>
      </c>
      <c r="D650" s="20" t="s">
        <v>51</v>
      </c>
      <c r="E650" s="6"/>
      <c r="F650" s="6"/>
      <c r="G650" s="11">
        <f aca="true" t="shared" si="43" ref="G650:H654">G651</f>
        <v>90</v>
      </c>
      <c r="H650" s="11">
        <f t="shared" si="43"/>
        <v>90</v>
      </c>
      <c r="I650" s="48">
        <f t="shared" si="42"/>
        <v>100</v>
      </c>
      <c r="J650" s="85"/>
    </row>
    <row r="651" spans="1:10" ht="37.5">
      <c r="A651" s="31" t="s">
        <v>162</v>
      </c>
      <c r="B651" s="6" t="s">
        <v>91</v>
      </c>
      <c r="C651" s="6" t="s">
        <v>51</v>
      </c>
      <c r="D651" s="6" t="s">
        <v>51</v>
      </c>
      <c r="E651" s="6" t="s">
        <v>257</v>
      </c>
      <c r="F651" s="6"/>
      <c r="G651" s="11">
        <f t="shared" si="43"/>
        <v>90</v>
      </c>
      <c r="H651" s="11">
        <f t="shared" si="43"/>
        <v>90</v>
      </c>
      <c r="I651" s="48">
        <f t="shared" si="42"/>
        <v>100</v>
      </c>
      <c r="J651" s="85"/>
    </row>
    <row r="652" spans="1:10" ht="39">
      <c r="A652" s="43" t="s">
        <v>543</v>
      </c>
      <c r="B652" s="6" t="s">
        <v>91</v>
      </c>
      <c r="C652" s="6" t="s">
        <v>51</v>
      </c>
      <c r="D652" s="6" t="s">
        <v>51</v>
      </c>
      <c r="E652" s="6" t="s">
        <v>265</v>
      </c>
      <c r="F652" s="6"/>
      <c r="G652" s="11">
        <f t="shared" si="43"/>
        <v>90</v>
      </c>
      <c r="H652" s="11">
        <f t="shared" si="43"/>
        <v>90</v>
      </c>
      <c r="I652" s="48">
        <f t="shared" si="42"/>
        <v>100</v>
      </c>
      <c r="J652" s="85"/>
    </row>
    <row r="653" spans="1:10" ht="20.25">
      <c r="A653" s="43" t="s">
        <v>444</v>
      </c>
      <c r="B653" s="6" t="s">
        <v>91</v>
      </c>
      <c r="C653" s="6" t="s">
        <v>51</v>
      </c>
      <c r="D653" s="6" t="s">
        <v>51</v>
      </c>
      <c r="E653" s="6" t="s">
        <v>268</v>
      </c>
      <c r="F653" s="6"/>
      <c r="G653" s="11">
        <f t="shared" si="43"/>
        <v>90</v>
      </c>
      <c r="H653" s="11">
        <f t="shared" si="43"/>
        <v>90</v>
      </c>
      <c r="I653" s="48">
        <f t="shared" si="42"/>
        <v>100</v>
      </c>
      <c r="J653" s="85"/>
    </row>
    <row r="654" spans="1:10" ht="20.25">
      <c r="A654" s="44" t="s">
        <v>65</v>
      </c>
      <c r="B654" s="6" t="s">
        <v>91</v>
      </c>
      <c r="C654" s="6" t="s">
        <v>51</v>
      </c>
      <c r="D654" s="6" t="s">
        <v>51</v>
      </c>
      <c r="E654" s="6" t="s">
        <v>544</v>
      </c>
      <c r="F654" s="6"/>
      <c r="G654" s="73">
        <f t="shared" si="43"/>
        <v>90</v>
      </c>
      <c r="H654" s="73">
        <f t="shared" si="43"/>
        <v>90</v>
      </c>
      <c r="I654" s="73">
        <f>I655</f>
        <v>100</v>
      </c>
      <c r="J654" s="85"/>
    </row>
    <row r="655" spans="1:10" ht="20.25">
      <c r="A655" s="26" t="s">
        <v>391</v>
      </c>
      <c r="B655" s="6" t="s">
        <v>91</v>
      </c>
      <c r="C655" s="6" t="s">
        <v>51</v>
      </c>
      <c r="D655" s="6" t="s">
        <v>51</v>
      </c>
      <c r="E655" s="6" t="s">
        <v>544</v>
      </c>
      <c r="F655" s="6" t="s">
        <v>390</v>
      </c>
      <c r="G655" s="11">
        <v>90</v>
      </c>
      <c r="H655" s="11">
        <v>90</v>
      </c>
      <c r="I655" s="48">
        <f t="shared" si="42"/>
        <v>100</v>
      </c>
      <c r="J655" s="85"/>
    </row>
    <row r="656" spans="1:10" ht="20.25">
      <c r="A656" s="26" t="s">
        <v>67</v>
      </c>
      <c r="B656" s="6" t="s">
        <v>91</v>
      </c>
      <c r="C656" s="20" t="s">
        <v>51</v>
      </c>
      <c r="D656" s="20" t="s">
        <v>44</v>
      </c>
      <c r="E656" s="6"/>
      <c r="F656" s="6"/>
      <c r="G656" s="11">
        <f>G657</f>
        <v>11584.8</v>
      </c>
      <c r="H656" s="11">
        <f>H657</f>
        <v>11519.699999999999</v>
      </c>
      <c r="I656" s="48">
        <f t="shared" si="42"/>
        <v>99.43805676403564</v>
      </c>
      <c r="J656" s="85"/>
    </row>
    <row r="657" spans="1:10" ht="37.5">
      <c r="A657" s="31" t="s">
        <v>161</v>
      </c>
      <c r="B657" s="6" t="s">
        <v>91</v>
      </c>
      <c r="C657" s="6" t="s">
        <v>51</v>
      </c>
      <c r="D657" s="6" t="s">
        <v>44</v>
      </c>
      <c r="E657" s="6" t="s">
        <v>257</v>
      </c>
      <c r="F657" s="6"/>
      <c r="G657" s="11">
        <f>G658</f>
        <v>11584.8</v>
      </c>
      <c r="H657" s="11">
        <f>H658</f>
        <v>11519.699999999999</v>
      </c>
      <c r="I657" s="48">
        <f t="shared" si="42"/>
        <v>99.43805676403564</v>
      </c>
      <c r="J657" s="85"/>
    </row>
    <row r="658" spans="1:10" ht="39">
      <c r="A658" s="43" t="s">
        <v>543</v>
      </c>
      <c r="B658" s="6" t="s">
        <v>91</v>
      </c>
      <c r="C658" s="6" t="s">
        <v>51</v>
      </c>
      <c r="D658" s="6" t="s">
        <v>44</v>
      </c>
      <c r="E658" s="6" t="s">
        <v>265</v>
      </c>
      <c r="F658" s="6"/>
      <c r="G658" s="11">
        <f>G659+G662+G665+G668+G671+G677</f>
        <v>11584.8</v>
      </c>
      <c r="H658" s="11">
        <f>H659+H662+H665+H668+H671+H677</f>
        <v>11519.699999999999</v>
      </c>
      <c r="I658" s="48">
        <f t="shared" si="42"/>
        <v>99.43805676403564</v>
      </c>
      <c r="J658" s="85"/>
    </row>
    <row r="659" spans="1:10" ht="39">
      <c r="A659" s="25" t="s">
        <v>446</v>
      </c>
      <c r="B659" s="6" t="s">
        <v>91</v>
      </c>
      <c r="C659" s="6" t="s">
        <v>51</v>
      </c>
      <c r="D659" s="6" t="s">
        <v>44</v>
      </c>
      <c r="E659" s="6" t="s">
        <v>267</v>
      </c>
      <c r="F659" s="6"/>
      <c r="G659" s="11">
        <f>G660</f>
        <v>224.2</v>
      </c>
      <c r="H659" s="11">
        <f>H660</f>
        <v>224.2</v>
      </c>
      <c r="I659" s="48">
        <f t="shared" si="42"/>
        <v>100</v>
      </c>
      <c r="J659" s="85"/>
    </row>
    <row r="660" spans="1:10" ht="20.25">
      <c r="A660" s="26" t="s">
        <v>9</v>
      </c>
      <c r="B660" s="6" t="s">
        <v>91</v>
      </c>
      <c r="C660" s="6" t="s">
        <v>51</v>
      </c>
      <c r="D660" s="6" t="s">
        <v>44</v>
      </c>
      <c r="E660" s="6" t="s">
        <v>550</v>
      </c>
      <c r="F660" s="6"/>
      <c r="G660" s="11">
        <f>G661</f>
        <v>224.2</v>
      </c>
      <c r="H660" s="30">
        <f>H661</f>
        <v>224.2</v>
      </c>
      <c r="I660" s="48">
        <f t="shared" si="42"/>
        <v>100</v>
      </c>
      <c r="J660" s="85"/>
    </row>
    <row r="661" spans="1:10" ht="20.25">
      <c r="A661" s="26" t="s">
        <v>389</v>
      </c>
      <c r="B661" s="6" t="s">
        <v>91</v>
      </c>
      <c r="C661" s="6" t="s">
        <v>51</v>
      </c>
      <c r="D661" s="6" t="s">
        <v>44</v>
      </c>
      <c r="E661" s="6" t="s">
        <v>550</v>
      </c>
      <c r="F661" s="6" t="s">
        <v>94</v>
      </c>
      <c r="G661" s="11">
        <v>224.2</v>
      </c>
      <c r="H661" s="11">
        <v>224.2</v>
      </c>
      <c r="I661" s="48">
        <f t="shared" si="42"/>
        <v>100</v>
      </c>
      <c r="J661" s="85"/>
    </row>
    <row r="662" spans="1:10" ht="20.25">
      <c r="A662" s="43" t="s">
        <v>444</v>
      </c>
      <c r="B662" s="6" t="s">
        <v>91</v>
      </c>
      <c r="C662" s="6" t="s">
        <v>51</v>
      </c>
      <c r="D662" s="6" t="s">
        <v>44</v>
      </c>
      <c r="E662" s="6" t="s">
        <v>268</v>
      </c>
      <c r="F662" s="6"/>
      <c r="G662" s="11">
        <f>G663</f>
        <v>950.4</v>
      </c>
      <c r="H662" s="11">
        <f>H663</f>
        <v>950.4</v>
      </c>
      <c r="I662" s="48">
        <f t="shared" si="42"/>
        <v>100</v>
      </c>
      <c r="J662" s="85"/>
    </row>
    <row r="663" spans="1:10" ht="20.25">
      <c r="A663" s="26" t="s">
        <v>122</v>
      </c>
      <c r="B663" s="6" t="s">
        <v>91</v>
      </c>
      <c r="C663" s="6" t="s">
        <v>51</v>
      </c>
      <c r="D663" s="6" t="s">
        <v>44</v>
      </c>
      <c r="E663" s="6" t="s">
        <v>547</v>
      </c>
      <c r="F663" s="6"/>
      <c r="G663" s="11">
        <f>G664</f>
        <v>950.4</v>
      </c>
      <c r="H663" s="11">
        <f>H664</f>
        <v>950.4</v>
      </c>
      <c r="I663" s="48">
        <f t="shared" si="42"/>
        <v>100</v>
      </c>
      <c r="J663" s="85"/>
    </row>
    <row r="664" spans="1:10" ht="20.25">
      <c r="A664" s="26" t="s">
        <v>391</v>
      </c>
      <c r="B664" s="6" t="s">
        <v>91</v>
      </c>
      <c r="C664" s="6" t="s">
        <v>51</v>
      </c>
      <c r="D664" s="6" t="s">
        <v>44</v>
      </c>
      <c r="E664" s="6" t="s">
        <v>547</v>
      </c>
      <c r="F664" s="6" t="s">
        <v>390</v>
      </c>
      <c r="G664" s="11">
        <v>950.4</v>
      </c>
      <c r="H664" s="11">
        <v>950.4</v>
      </c>
      <c r="I664" s="48">
        <f t="shared" si="42"/>
        <v>100</v>
      </c>
      <c r="J664" s="85"/>
    </row>
    <row r="665" spans="1:10" ht="39">
      <c r="A665" s="25" t="s">
        <v>548</v>
      </c>
      <c r="B665" s="6" t="s">
        <v>91</v>
      </c>
      <c r="C665" s="6" t="s">
        <v>51</v>
      </c>
      <c r="D665" s="6" t="s">
        <v>44</v>
      </c>
      <c r="E665" s="6" t="s">
        <v>573</v>
      </c>
      <c r="F665" s="6"/>
      <c r="G665" s="11">
        <f>G666</f>
        <v>1020.4</v>
      </c>
      <c r="H665" s="11">
        <f>H666</f>
        <v>1020.4</v>
      </c>
      <c r="I665" s="48">
        <f t="shared" si="42"/>
        <v>100</v>
      </c>
      <c r="J665" s="85"/>
    </row>
    <row r="666" spans="1:10" ht="56.25">
      <c r="A666" s="26" t="s">
        <v>388</v>
      </c>
      <c r="B666" s="6" t="s">
        <v>91</v>
      </c>
      <c r="C666" s="6" t="s">
        <v>51</v>
      </c>
      <c r="D666" s="6" t="s">
        <v>44</v>
      </c>
      <c r="E666" s="6" t="s">
        <v>549</v>
      </c>
      <c r="F666" s="6"/>
      <c r="G666" s="11">
        <f>G667</f>
        <v>1020.4</v>
      </c>
      <c r="H666" s="11">
        <f>H667</f>
        <v>1020.4</v>
      </c>
      <c r="I666" s="48">
        <f t="shared" si="42"/>
        <v>100</v>
      </c>
      <c r="J666" s="85"/>
    </row>
    <row r="667" spans="1:10" ht="20.25">
      <c r="A667" s="26" t="s">
        <v>389</v>
      </c>
      <c r="B667" s="6" t="s">
        <v>91</v>
      </c>
      <c r="C667" s="6" t="s">
        <v>51</v>
      </c>
      <c r="D667" s="6" t="s">
        <v>44</v>
      </c>
      <c r="E667" s="6" t="s">
        <v>549</v>
      </c>
      <c r="F667" s="6" t="s">
        <v>390</v>
      </c>
      <c r="G667" s="11">
        <v>1020.4</v>
      </c>
      <c r="H667" s="11">
        <v>1020.4</v>
      </c>
      <c r="I667" s="48">
        <f t="shared" si="42"/>
        <v>100</v>
      </c>
      <c r="J667" s="85"/>
    </row>
    <row r="668" spans="1:10" ht="39">
      <c r="A668" s="25" t="s">
        <v>447</v>
      </c>
      <c r="B668" s="6" t="s">
        <v>91</v>
      </c>
      <c r="C668" s="6" t="s">
        <v>51</v>
      </c>
      <c r="D668" s="6" t="s">
        <v>44</v>
      </c>
      <c r="E668" s="6" t="s">
        <v>275</v>
      </c>
      <c r="F668" s="6"/>
      <c r="G668" s="11">
        <f>G669</f>
        <v>2179.4</v>
      </c>
      <c r="H668" s="11">
        <f>H669</f>
        <v>2179.4</v>
      </c>
      <c r="I668" s="48">
        <f t="shared" si="42"/>
        <v>100</v>
      </c>
      <c r="J668" s="85"/>
    </row>
    <row r="669" spans="1:10" ht="20.25">
      <c r="A669" s="26" t="s">
        <v>122</v>
      </c>
      <c r="B669" s="6" t="s">
        <v>91</v>
      </c>
      <c r="C669" s="6" t="s">
        <v>51</v>
      </c>
      <c r="D669" s="6" t="s">
        <v>44</v>
      </c>
      <c r="E669" s="6" t="s">
        <v>551</v>
      </c>
      <c r="F669" s="6"/>
      <c r="G669" s="11">
        <f>G670</f>
        <v>2179.4</v>
      </c>
      <c r="H669" s="11">
        <f>H670</f>
        <v>2179.4</v>
      </c>
      <c r="I669" s="48">
        <f t="shared" si="42"/>
        <v>100</v>
      </c>
      <c r="J669" s="85"/>
    </row>
    <row r="670" spans="1:10" ht="20.25">
      <c r="A670" s="26" t="s">
        <v>389</v>
      </c>
      <c r="B670" s="6" t="s">
        <v>91</v>
      </c>
      <c r="C670" s="6" t="s">
        <v>51</v>
      </c>
      <c r="D670" s="6" t="s">
        <v>44</v>
      </c>
      <c r="E670" s="6" t="s">
        <v>551</v>
      </c>
      <c r="F670" s="6" t="s">
        <v>390</v>
      </c>
      <c r="G670" s="73">
        <v>2179.4</v>
      </c>
      <c r="H670" s="11">
        <v>2179.4</v>
      </c>
      <c r="I670" s="48">
        <f t="shared" si="42"/>
        <v>100</v>
      </c>
      <c r="J670" s="85"/>
    </row>
    <row r="671" spans="1:10" ht="20.25">
      <c r="A671" s="43" t="s">
        <v>445</v>
      </c>
      <c r="B671" s="6" t="s">
        <v>91</v>
      </c>
      <c r="C671" s="6" t="s">
        <v>51</v>
      </c>
      <c r="D671" s="6" t="s">
        <v>44</v>
      </c>
      <c r="E671" s="6" t="s">
        <v>545</v>
      </c>
      <c r="F671" s="6"/>
      <c r="G671" s="11">
        <f>G672+G676</f>
        <v>6964</v>
      </c>
      <c r="H671" s="11">
        <f>H672+H676</f>
        <v>6964</v>
      </c>
      <c r="I671" s="48">
        <f t="shared" si="42"/>
        <v>100</v>
      </c>
      <c r="J671" s="85"/>
    </row>
    <row r="672" spans="1:10" ht="20.25">
      <c r="A672" s="26" t="s">
        <v>411</v>
      </c>
      <c r="B672" s="6" t="s">
        <v>91</v>
      </c>
      <c r="C672" s="6" t="s">
        <v>51</v>
      </c>
      <c r="D672" s="6" t="s">
        <v>44</v>
      </c>
      <c r="E672" s="6" t="s">
        <v>546</v>
      </c>
      <c r="F672" s="6"/>
      <c r="G672" s="11">
        <f>G673+G674+G675</f>
        <v>6859</v>
      </c>
      <c r="H672" s="11">
        <f>H673+H674+H675</f>
        <v>6859</v>
      </c>
      <c r="I672" s="48">
        <f t="shared" si="42"/>
        <v>100</v>
      </c>
      <c r="J672" s="85"/>
    </row>
    <row r="673" spans="1:10" ht="20.25">
      <c r="A673" s="26" t="s">
        <v>434</v>
      </c>
      <c r="B673" s="6" t="s">
        <v>91</v>
      </c>
      <c r="C673" s="6" t="s">
        <v>51</v>
      </c>
      <c r="D673" s="6" t="s">
        <v>44</v>
      </c>
      <c r="E673" s="6" t="s">
        <v>546</v>
      </c>
      <c r="F673" s="6" t="s">
        <v>90</v>
      </c>
      <c r="G673" s="73">
        <v>5940</v>
      </c>
      <c r="H673" s="11">
        <v>5940</v>
      </c>
      <c r="I673" s="48">
        <f t="shared" si="42"/>
        <v>100</v>
      </c>
      <c r="J673" s="85"/>
    </row>
    <row r="674" spans="1:10" ht="20.25">
      <c r="A674" s="26" t="s">
        <v>325</v>
      </c>
      <c r="B674" s="6" t="s">
        <v>91</v>
      </c>
      <c r="C674" s="6" t="s">
        <v>51</v>
      </c>
      <c r="D674" s="6" t="s">
        <v>44</v>
      </c>
      <c r="E674" s="6" t="s">
        <v>546</v>
      </c>
      <c r="F674" s="6" t="s">
        <v>94</v>
      </c>
      <c r="G674" s="73">
        <v>913</v>
      </c>
      <c r="H674" s="11">
        <v>913</v>
      </c>
      <c r="I674" s="48">
        <f t="shared" si="42"/>
        <v>100</v>
      </c>
      <c r="J674" s="85"/>
    </row>
    <row r="675" spans="1:10" ht="20.25">
      <c r="A675" s="26" t="s">
        <v>435</v>
      </c>
      <c r="B675" s="6" t="s">
        <v>91</v>
      </c>
      <c r="C675" s="6" t="s">
        <v>51</v>
      </c>
      <c r="D675" s="6" t="s">
        <v>44</v>
      </c>
      <c r="E675" s="6" t="s">
        <v>546</v>
      </c>
      <c r="F675" s="6" t="s">
        <v>95</v>
      </c>
      <c r="G675" s="73">
        <v>6</v>
      </c>
      <c r="H675" s="11">
        <v>6</v>
      </c>
      <c r="I675" s="48">
        <f t="shared" si="42"/>
        <v>100</v>
      </c>
      <c r="J675" s="85"/>
    </row>
    <row r="676" spans="1:10" ht="112.5">
      <c r="A676" s="26" t="s">
        <v>12</v>
      </c>
      <c r="B676" s="6" t="s">
        <v>91</v>
      </c>
      <c r="C676" s="6" t="s">
        <v>51</v>
      </c>
      <c r="D676" s="6" t="s">
        <v>44</v>
      </c>
      <c r="E676" s="6" t="s">
        <v>645</v>
      </c>
      <c r="F676" s="6" t="s">
        <v>90</v>
      </c>
      <c r="G676" s="73">
        <v>105</v>
      </c>
      <c r="H676" s="11">
        <v>105</v>
      </c>
      <c r="I676" s="48">
        <f t="shared" si="42"/>
        <v>100</v>
      </c>
      <c r="J676" s="85"/>
    </row>
    <row r="677" spans="1:10" ht="20.25">
      <c r="A677" s="25" t="s">
        <v>558</v>
      </c>
      <c r="B677" s="6" t="s">
        <v>91</v>
      </c>
      <c r="C677" s="6" t="s">
        <v>51</v>
      </c>
      <c r="D677" s="6" t="s">
        <v>44</v>
      </c>
      <c r="E677" s="6" t="s">
        <v>561</v>
      </c>
      <c r="F677" s="6"/>
      <c r="G677" s="73">
        <f>G678</f>
        <v>246.4</v>
      </c>
      <c r="H677" s="11">
        <f>H678</f>
        <v>181.3</v>
      </c>
      <c r="I677" s="48">
        <f t="shared" si="42"/>
        <v>73.57954545454545</v>
      </c>
      <c r="J677" s="85"/>
    </row>
    <row r="678" spans="1:10" ht="20.25">
      <c r="A678" s="26" t="s">
        <v>559</v>
      </c>
      <c r="B678" s="6" t="s">
        <v>91</v>
      </c>
      <c r="C678" s="6" t="s">
        <v>51</v>
      </c>
      <c r="D678" s="6" t="s">
        <v>44</v>
      </c>
      <c r="E678" s="6" t="s">
        <v>560</v>
      </c>
      <c r="F678" s="6"/>
      <c r="G678" s="73">
        <f>G679</f>
        <v>246.4</v>
      </c>
      <c r="H678" s="11">
        <f>H679</f>
        <v>181.3</v>
      </c>
      <c r="I678" s="48">
        <f t="shared" si="42"/>
        <v>73.57954545454545</v>
      </c>
      <c r="J678" s="85"/>
    </row>
    <row r="679" spans="1:10" ht="20.25">
      <c r="A679" s="26" t="s">
        <v>325</v>
      </c>
      <c r="B679" s="6" t="s">
        <v>91</v>
      </c>
      <c r="C679" s="6" t="s">
        <v>51</v>
      </c>
      <c r="D679" s="6" t="s">
        <v>44</v>
      </c>
      <c r="E679" s="6" t="s">
        <v>560</v>
      </c>
      <c r="F679" s="6" t="s">
        <v>94</v>
      </c>
      <c r="G679" s="73">
        <v>246.4</v>
      </c>
      <c r="H679" s="11">
        <v>181.3</v>
      </c>
      <c r="I679" s="48">
        <f t="shared" si="42"/>
        <v>73.57954545454545</v>
      </c>
      <c r="J679" s="85"/>
    </row>
    <row r="680" spans="1:10" ht="20.25">
      <c r="A680" s="26" t="s">
        <v>55</v>
      </c>
      <c r="B680" s="6" t="s">
        <v>91</v>
      </c>
      <c r="C680" s="20" t="s">
        <v>62</v>
      </c>
      <c r="D680" s="20"/>
      <c r="E680" s="6"/>
      <c r="F680" s="6"/>
      <c r="G680" s="73">
        <f>G681+G692</f>
        <v>1560.3000000000002</v>
      </c>
      <c r="H680" s="11">
        <f>H681+H692</f>
        <v>1482.6</v>
      </c>
      <c r="I680" s="48">
        <f t="shared" si="42"/>
        <v>95.0201884253028</v>
      </c>
      <c r="J680" s="85"/>
    </row>
    <row r="681" spans="1:10" ht="20.25">
      <c r="A681" s="26" t="s">
        <v>58</v>
      </c>
      <c r="B681" s="6" t="s">
        <v>91</v>
      </c>
      <c r="C681" s="20" t="s">
        <v>62</v>
      </c>
      <c r="D681" s="20" t="s">
        <v>43</v>
      </c>
      <c r="E681" s="6"/>
      <c r="F681" s="6"/>
      <c r="G681" s="73">
        <f>G682</f>
        <v>1291.4</v>
      </c>
      <c r="H681" s="11">
        <f>H682</f>
        <v>1213.7</v>
      </c>
      <c r="I681" s="48">
        <f t="shared" si="42"/>
        <v>93.98327396623819</v>
      </c>
      <c r="J681" s="85"/>
    </row>
    <row r="682" spans="1:10" ht="37.5">
      <c r="A682" s="31" t="s">
        <v>161</v>
      </c>
      <c r="B682" s="6" t="s">
        <v>91</v>
      </c>
      <c r="C682" s="6" t="s">
        <v>62</v>
      </c>
      <c r="D682" s="6" t="s">
        <v>43</v>
      </c>
      <c r="E682" s="6" t="s">
        <v>257</v>
      </c>
      <c r="F682" s="6"/>
      <c r="G682" s="73">
        <f>G683+G688</f>
        <v>1291.4</v>
      </c>
      <c r="H682" s="11">
        <f>H683+H688</f>
        <v>1213.7</v>
      </c>
      <c r="I682" s="48">
        <f t="shared" si="42"/>
        <v>93.98327396623819</v>
      </c>
      <c r="J682" s="85"/>
    </row>
    <row r="683" spans="1:10" ht="37.5">
      <c r="A683" s="45" t="s">
        <v>543</v>
      </c>
      <c r="B683" s="6" t="s">
        <v>91</v>
      </c>
      <c r="C683" s="6" t="s">
        <v>62</v>
      </c>
      <c r="D683" s="6" t="s">
        <v>43</v>
      </c>
      <c r="E683" s="6" t="s">
        <v>265</v>
      </c>
      <c r="F683" s="6"/>
      <c r="G683" s="73">
        <f>G684</f>
        <v>1099.4</v>
      </c>
      <c r="H683" s="11">
        <f>H684</f>
        <v>1021.7</v>
      </c>
      <c r="I683" s="48">
        <f t="shared" si="42"/>
        <v>92.93250864107695</v>
      </c>
      <c r="J683" s="85"/>
    </row>
    <row r="684" spans="1:10" ht="58.5">
      <c r="A684" s="25" t="s">
        <v>552</v>
      </c>
      <c r="B684" s="6" t="s">
        <v>91</v>
      </c>
      <c r="C684" s="6" t="s">
        <v>62</v>
      </c>
      <c r="D684" s="6" t="s">
        <v>43</v>
      </c>
      <c r="E684" s="6" t="s">
        <v>266</v>
      </c>
      <c r="F684" s="6"/>
      <c r="G684" s="73">
        <f>G685</f>
        <v>1099.4</v>
      </c>
      <c r="H684" s="11">
        <f>H685</f>
        <v>1021.7</v>
      </c>
      <c r="I684" s="48">
        <f t="shared" si="42"/>
        <v>92.93250864107695</v>
      </c>
      <c r="J684" s="85"/>
    </row>
    <row r="685" spans="1:10" ht="56.25">
      <c r="A685" s="37" t="s">
        <v>378</v>
      </c>
      <c r="B685" s="6" t="s">
        <v>91</v>
      </c>
      <c r="C685" s="6" t="s">
        <v>62</v>
      </c>
      <c r="D685" s="6" t="s">
        <v>43</v>
      </c>
      <c r="E685" s="6" t="s">
        <v>553</v>
      </c>
      <c r="F685" s="6"/>
      <c r="G685" s="73">
        <f>G686+G687</f>
        <v>1099.4</v>
      </c>
      <c r="H685" s="11">
        <f>H686+H687</f>
        <v>1021.7</v>
      </c>
      <c r="I685" s="48">
        <f t="shared" si="42"/>
        <v>92.93250864107695</v>
      </c>
      <c r="J685" s="85"/>
    </row>
    <row r="686" spans="1:10" ht="20.25">
      <c r="A686" s="26" t="s">
        <v>114</v>
      </c>
      <c r="B686" s="6" t="s">
        <v>91</v>
      </c>
      <c r="C686" s="6" t="s">
        <v>62</v>
      </c>
      <c r="D686" s="6" t="s">
        <v>43</v>
      </c>
      <c r="E686" s="6" t="s">
        <v>553</v>
      </c>
      <c r="F686" s="6" t="s">
        <v>94</v>
      </c>
      <c r="G686" s="73">
        <v>14.9</v>
      </c>
      <c r="H686" s="11">
        <v>7.1</v>
      </c>
      <c r="I686" s="48">
        <f t="shared" si="42"/>
        <v>47.651006711409394</v>
      </c>
      <c r="J686" s="85"/>
    </row>
    <row r="687" spans="1:10" ht="20.25">
      <c r="A687" s="26" t="s">
        <v>381</v>
      </c>
      <c r="B687" s="6" t="s">
        <v>91</v>
      </c>
      <c r="C687" s="6" t="s">
        <v>62</v>
      </c>
      <c r="D687" s="6" t="s">
        <v>43</v>
      </c>
      <c r="E687" s="6" t="s">
        <v>553</v>
      </c>
      <c r="F687" s="6" t="s">
        <v>355</v>
      </c>
      <c r="G687" s="73">
        <v>1084.5</v>
      </c>
      <c r="H687" s="11">
        <v>1014.6</v>
      </c>
      <c r="I687" s="48">
        <f t="shared" si="42"/>
        <v>93.55463347164591</v>
      </c>
      <c r="J687" s="85"/>
    </row>
    <row r="688" spans="1:10" ht="39">
      <c r="A688" s="43" t="s">
        <v>554</v>
      </c>
      <c r="B688" s="6" t="s">
        <v>91</v>
      </c>
      <c r="C688" s="6" t="s">
        <v>62</v>
      </c>
      <c r="D688" s="6" t="s">
        <v>43</v>
      </c>
      <c r="E688" s="6" t="s">
        <v>272</v>
      </c>
      <c r="F688" s="6"/>
      <c r="G688" s="11">
        <f aca="true" t="shared" si="44" ref="G688:H690">G689</f>
        <v>192</v>
      </c>
      <c r="H688" s="11">
        <f t="shared" si="44"/>
        <v>192</v>
      </c>
      <c r="I688" s="48">
        <f t="shared" si="42"/>
        <v>100</v>
      </c>
      <c r="J688" s="85"/>
    </row>
    <row r="689" spans="1:10" ht="20.25">
      <c r="A689" s="25" t="s">
        <v>448</v>
      </c>
      <c r="B689" s="6" t="s">
        <v>91</v>
      </c>
      <c r="C689" s="6" t="s">
        <v>62</v>
      </c>
      <c r="D689" s="6" t="s">
        <v>43</v>
      </c>
      <c r="E689" s="6" t="s">
        <v>273</v>
      </c>
      <c r="F689" s="6"/>
      <c r="G689" s="73">
        <f t="shared" si="44"/>
        <v>192</v>
      </c>
      <c r="H689" s="11">
        <f t="shared" si="44"/>
        <v>192</v>
      </c>
      <c r="I689" s="48">
        <f t="shared" si="42"/>
        <v>100</v>
      </c>
      <c r="J689" s="85"/>
    </row>
    <row r="690" spans="1:10" ht="20.25">
      <c r="A690" s="26" t="s">
        <v>73</v>
      </c>
      <c r="B690" s="6" t="s">
        <v>91</v>
      </c>
      <c r="C690" s="6" t="s">
        <v>62</v>
      </c>
      <c r="D690" s="6" t="s">
        <v>43</v>
      </c>
      <c r="E690" s="6" t="s">
        <v>274</v>
      </c>
      <c r="F690" s="6"/>
      <c r="G690" s="73">
        <f t="shared" si="44"/>
        <v>192</v>
      </c>
      <c r="H690" s="11">
        <f t="shared" si="44"/>
        <v>192</v>
      </c>
      <c r="I690" s="48">
        <f t="shared" si="42"/>
        <v>100</v>
      </c>
      <c r="J690" s="85"/>
    </row>
    <row r="691" spans="1:10" ht="20.25">
      <c r="A691" s="26" t="s">
        <v>381</v>
      </c>
      <c r="B691" s="6" t="s">
        <v>91</v>
      </c>
      <c r="C691" s="6" t="s">
        <v>62</v>
      </c>
      <c r="D691" s="6" t="s">
        <v>43</v>
      </c>
      <c r="E691" s="6" t="s">
        <v>274</v>
      </c>
      <c r="F691" s="6" t="s">
        <v>355</v>
      </c>
      <c r="G691" s="73">
        <v>192</v>
      </c>
      <c r="H691" s="11">
        <v>192</v>
      </c>
      <c r="I691" s="48">
        <f t="shared" si="42"/>
        <v>100</v>
      </c>
      <c r="J691" s="85"/>
    </row>
    <row r="692" spans="1:10" ht="20.25">
      <c r="A692" s="26" t="s">
        <v>68</v>
      </c>
      <c r="B692" s="6" t="s">
        <v>91</v>
      </c>
      <c r="C692" s="46">
        <v>10</v>
      </c>
      <c r="D692" s="20" t="s">
        <v>39</v>
      </c>
      <c r="E692" s="6"/>
      <c r="F692" s="6"/>
      <c r="G692" s="11">
        <f>G693</f>
        <v>268.9</v>
      </c>
      <c r="H692" s="11">
        <f>H693</f>
        <v>268.9</v>
      </c>
      <c r="I692" s="48">
        <f t="shared" si="42"/>
        <v>100</v>
      </c>
      <c r="J692" s="85"/>
    </row>
    <row r="693" spans="1:10" ht="37.5">
      <c r="A693" s="31" t="s">
        <v>161</v>
      </c>
      <c r="B693" s="6" t="s">
        <v>91</v>
      </c>
      <c r="C693" s="6" t="s">
        <v>62</v>
      </c>
      <c r="D693" s="47" t="s">
        <v>39</v>
      </c>
      <c r="E693" s="6" t="s">
        <v>257</v>
      </c>
      <c r="F693" s="6"/>
      <c r="G693" s="11">
        <f aca="true" t="shared" si="45" ref="G693:H696">G694</f>
        <v>268.9</v>
      </c>
      <c r="H693" s="11">
        <f t="shared" si="45"/>
        <v>268.9</v>
      </c>
      <c r="I693" s="48">
        <f t="shared" si="42"/>
        <v>100</v>
      </c>
      <c r="J693" s="85"/>
    </row>
    <row r="694" spans="1:10" ht="39">
      <c r="A694" s="43" t="s">
        <v>543</v>
      </c>
      <c r="B694" s="6" t="s">
        <v>91</v>
      </c>
      <c r="C694" s="6" t="s">
        <v>62</v>
      </c>
      <c r="D694" s="47" t="s">
        <v>39</v>
      </c>
      <c r="E694" s="6" t="s">
        <v>265</v>
      </c>
      <c r="F694" s="6"/>
      <c r="G694" s="11">
        <f t="shared" si="45"/>
        <v>268.9</v>
      </c>
      <c r="H694" s="11">
        <f t="shared" si="45"/>
        <v>268.9</v>
      </c>
      <c r="I694" s="48">
        <f>H694/G694*100</f>
        <v>100</v>
      </c>
      <c r="J694" s="85"/>
    </row>
    <row r="695" spans="1:10" ht="58.5">
      <c r="A695" s="25" t="s">
        <v>552</v>
      </c>
      <c r="B695" s="6" t="s">
        <v>91</v>
      </c>
      <c r="C695" s="6" t="s">
        <v>62</v>
      </c>
      <c r="D695" s="47" t="s">
        <v>39</v>
      </c>
      <c r="E695" s="6" t="s">
        <v>266</v>
      </c>
      <c r="F695" s="6"/>
      <c r="G695" s="11">
        <f t="shared" si="45"/>
        <v>268.9</v>
      </c>
      <c r="H695" s="11">
        <f t="shared" si="45"/>
        <v>268.9</v>
      </c>
      <c r="I695" s="48">
        <f>H695/G695*100</f>
        <v>100</v>
      </c>
      <c r="J695" s="85"/>
    </row>
    <row r="696" spans="1:10" ht="56.25">
      <c r="A696" s="37" t="s">
        <v>378</v>
      </c>
      <c r="B696" s="6" t="s">
        <v>91</v>
      </c>
      <c r="C696" s="6" t="s">
        <v>62</v>
      </c>
      <c r="D696" s="47" t="s">
        <v>39</v>
      </c>
      <c r="E696" s="6" t="s">
        <v>553</v>
      </c>
      <c r="F696" s="6"/>
      <c r="G696" s="73">
        <f>G697</f>
        <v>268.9</v>
      </c>
      <c r="H696" s="11">
        <f t="shared" si="45"/>
        <v>268.9</v>
      </c>
      <c r="I696" s="48">
        <f>H696/G696*100</f>
        <v>100</v>
      </c>
      <c r="J696" s="85"/>
    </row>
    <row r="697" spans="1:10" ht="20.25">
      <c r="A697" s="26" t="s">
        <v>381</v>
      </c>
      <c r="B697" s="6" t="s">
        <v>91</v>
      </c>
      <c r="C697" s="6" t="s">
        <v>62</v>
      </c>
      <c r="D697" s="47" t="s">
        <v>39</v>
      </c>
      <c r="E697" s="6" t="s">
        <v>553</v>
      </c>
      <c r="F697" s="6" t="s">
        <v>355</v>
      </c>
      <c r="G697" s="73">
        <v>268.9</v>
      </c>
      <c r="H697" s="51">
        <v>268.9</v>
      </c>
      <c r="I697" s="48">
        <f>H697/G697*100</f>
        <v>100</v>
      </c>
      <c r="J697" s="85"/>
    </row>
    <row r="698" spans="1:10" ht="20.25">
      <c r="A698" s="24" t="s">
        <v>74</v>
      </c>
      <c r="B698" s="60"/>
      <c r="C698" s="60"/>
      <c r="D698" s="60"/>
      <c r="E698" s="60"/>
      <c r="F698" s="60"/>
      <c r="G698" s="71">
        <f>G12+G27+G91+G557+G571</f>
        <v>475698.69999999995</v>
      </c>
      <c r="H698" s="71">
        <f>H12+H27+H91+H557+H571</f>
        <v>467080.69999999995</v>
      </c>
      <c r="I698" s="48">
        <f>H698/G698*100</f>
        <v>98.18834905371826</v>
      </c>
      <c r="J698" s="85"/>
    </row>
    <row r="699" ht="12.75">
      <c r="J699" s="85"/>
    </row>
    <row r="700" ht="12.75">
      <c r="J700" s="85"/>
    </row>
    <row r="701" ht="12.75">
      <c r="J701" s="85"/>
    </row>
    <row r="702" ht="12.75">
      <c r="J702" s="85"/>
    </row>
    <row r="703" ht="12.75">
      <c r="J703" s="85"/>
    </row>
    <row r="704" ht="12.75">
      <c r="J704" s="85"/>
    </row>
    <row r="705" ht="12.75">
      <c r="J705" s="85"/>
    </row>
    <row r="706" ht="12.75">
      <c r="J706" s="85"/>
    </row>
  </sheetData>
  <sheetProtection/>
  <mergeCells count="14">
    <mergeCell ref="G4:I4"/>
    <mergeCell ref="G9:G10"/>
    <mergeCell ref="H9:H10"/>
    <mergeCell ref="I9:I10"/>
    <mergeCell ref="C1:I2"/>
    <mergeCell ref="C5:I5"/>
    <mergeCell ref="A9:A10"/>
    <mergeCell ref="B9:B10"/>
    <mergeCell ref="C9:C10"/>
    <mergeCell ref="D9:D10"/>
    <mergeCell ref="E9:E10"/>
    <mergeCell ref="F9:F10"/>
    <mergeCell ref="A6:I7"/>
    <mergeCell ref="F3:I3"/>
  </mergeCells>
  <printOptions/>
  <pageMargins left="0.11347222222222222" right="0.07874015748031496" top="0.1968503937007874" bottom="0.1968503937007874" header="0.5118110236220472" footer="0.5118110236220472"/>
  <pageSetup fitToHeight="5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Федосеева</dc:creator>
  <cp:keywords/>
  <dc:description/>
  <cp:lastModifiedBy>Рахманова ОС</cp:lastModifiedBy>
  <cp:lastPrinted>2024-01-06T07:07:21Z</cp:lastPrinted>
  <dcterms:created xsi:type="dcterms:W3CDTF">2019-01-16T07:29:40Z</dcterms:created>
  <dcterms:modified xsi:type="dcterms:W3CDTF">2024-05-27T05:50:34Z</dcterms:modified>
  <cp:category/>
  <cp:version/>
  <cp:contentType/>
  <cp:contentStatus/>
</cp:coreProperties>
</file>