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5" windowWidth="12120" windowHeight="8955" activeTab="0"/>
  </bookViews>
  <sheets>
    <sheet name="2012" sheetId="1" r:id="rId1"/>
  </sheets>
  <definedNames>
    <definedName name="Z_10D7DCD9_9B7E_4FA8_8282_37F0562257B1_.wvu.PrintArea" localSheetId="0" hidden="1">'2012'!$A$6:$D$11</definedName>
    <definedName name="Z_10D7DCD9_9B7E_4FA8_8282_37F0562257B1_.wvu.PrintTitles" localSheetId="0" hidden="1">'2012'!#REF!</definedName>
    <definedName name="Z_12F1B270_8B19_11D9_9D48_00104BDBD8E3_.wvu.Cols" localSheetId="0" hidden="1">'2012'!#REF!,'2012'!#REF!</definedName>
    <definedName name="Z_12F1B270_8B19_11D9_9D48_00104BDBD8E3_.wvu.PrintArea" localSheetId="0" hidden="1">'2012'!$A$6:$D$11</definedName>
    <definedName name="Z_12F1B270_8B19_11D9_9D48_00104BDBD8E3_.wvu.PrintTitles" localSheetId="0" hidden="1">'2012'!#REF!</definedName>
    <definedName name="Z_12F1B270_8B19_11D9_9D48_00104BDBD8E3_.wvu.Rows" localSheetId="0" hidden="1">'2012'!#REF!,'2012'!#REF!</definedName>
    <definedName name="Z_13ED5AA2_0F7B_11D9_8E5E_005004A70305_.wvu.Cols" localSheetId="0" hidden="1">'2012'!#REF!,'2012'!#REF!</definedName>
    <definedName name="Z_13ED5AA2_0F7B_11D9_8E5E_005004A70305_.wvu.PrintArea" localSheetId="0" hidden="1">'2012'!$A$6:$D$11</definedName>
    <definedName name="Z_13ED5AA2_0F7B_11D9_8E5E_005004A70305_.wvu.PrintTitles" localSheetId="0" hidden="1">'2012'!#REF!</definedName>
    <definedName name="Z_13ED5AA2_0F7B_11D9_8E5E_005004A70305_.wvu.Rows" localSheetId="0" hidden="1">'2012'!#REF!,'2012'!#REF!</definedName>
    <definedName name="Z_27703C13_1A30_46EF_98F9_246E819E7EA4_.wvu.Cols" localSheetId="0" hidden="1">'2012'!#REF!,'2012'!#REF!</definedName>
    <definedName name="Z_3C25701C_58C9_48A4_8FCE_BA4675F030C3_.wvu.PrintArea" localSheetId="0" hidden="1">'2012'!$A$6:$D$11</definedName>
    <definedName name="Z_3C25701C_58C9_48A4_8FCE_BA4675F030C3_.wvu.PrintTitles" localSheetId="0" hidden="1">'2012'!#REF!</definedName>
    <definedName name="Z_41C88190_25B6_40D7_BBF9_839ABE11103E_.wvu.Cols" localSheetId="0" hidden="1">'2012'!$E:$F,'2012'!#REF!</definedName>
    <definedName name="Z_41C88190_25B6_40D7_BBF9_839ABE11103E_.wvu.PrintArea" localSheetId="0" hidden="1">'2012'!$A$6:$G$554</definedName>
    <definedName name="Z_41C88190_25B6_40D7_BBF9_839ABE11103E_.wvu.Rows" localSheetId="0" hidden="1">'2012'!#REF!,'2012'!#REF!,'2012'!#REF!,'2012'!#REF!,'2012'!#REF!,'2012'!#REF!,'2012'!#REF!,'2012'!#REF!,'2012'!#REF!,'2012'!#REF!,'2012'!#REF!</definedName>
    <definedName name="Z_54105DF7_AB0A_4247_9DAD_8048CB59FC01_.wvu.Cols" localSheetId="0" hidden="1">'2012'!#REF!,'2012'!#REF!</definedName>
    <definedName name="Z_54105DF7_AB0A_4247_9DAD_8048CB59FC01_.wvu.PrintArea" localSheetId="0" hidden="1">'2012'!$A$6:$D$11</definedName>
    <definedName name="Z_54105DF7_AB0A_4247_9DAD_8048CB59FC01_.wvu.PrintTitles" localSheetId="0" hidden="1">'2012'!#REF!</definedName>
    <definedName name="Z_54105DF7_AB0A_4247_9DAD_8048CB59FC01_.wvu.Rows" localSheetId="0" hidden="1">'2012'!#REF!,'2012'!#REF!</definedName>
    <definedName name="Z_55101045_F96A_4F51_A088_116330445F70_.wvu.Cols" localSheetId="0" hidden="1">'2012'!#REF!</definedName>
    <definedName name="Z_55101045_F96A_4F51_A088_116330445F70_.wvu.PrintArea" localSheetId="0" hidden="1">'2012'!$A$6:$D$11</definedName>
    <definedName name="Z_55101045_F96A_4F51_A088_116330445F70_.wvu.PrintTitles" localSheetId="0" hidden="1">'2012'!#REF!</definedName>
    <definedName name="Z_55101045_F96A_4F51_A088_116330445F70_.wvu.Rows" localSheetId="0" hidden="1">'2012'!#REF!</definedName>
    <definedName name="Z_5BE2CD42_EED4_483A_B12B_E52097F37651_.wvu.PrintArea" localSheetId="0" hidden="1">'2012'!$A$6:$D$11</definedName>
    <definedName name="Z_5BE2CD42_EED4_483A_B12B_E52097F37651_.wvu.PrintTitles" localSheetId="0" hidden="1">'2012'!#REF!</definedName>
    <definedName name="Z_66253524_77E1_4387_9CC2_BD765AB8D7A5_.wvu.Cols" localSheetId="0" hidden="1">'2012'!#REF!,'2012'!#REF!</definedName>
    <definedName name="Z_66253524_77E1_4387_9CC2_BD765AB8D7A5_.wvu.PrintArea" localSheetId="0" hidden="1">'2012'!$A$6:$G$554</definedName>
    <definedName name="Z_66253524_77E1_4387_9CC2_BD765AB8D7A5_.wvu.PrintTitles" localSheetId="0" hidden="1">'2012'!$11:$11</definedName>
    <definedName name="Z_66253524_77E1_4387_9CC2_BD765AB8D7A5_.wvu.Rows" localSheetId="0" hidden="1">'2012'!#REF!,'2012'!#REF!,'2012'!#REF!,'2012'!#REF!,'2012'!#REF!,'2012'!#REF!,'2012'!#REF!,'2012'!#REF!,'2012'!#REF!,'2012'!#REF!,'2012'!#REF!,'2012'!#REF!,'2012'!#REF!</definedName>
    <definedName name="Z_6F0912F2_5DA8_4ED9_BD96_DC26F0AB3F1C_.wvu.PrintArea" localSheetId="0" hidden="1">'2012'!$A$6:$D$11</definedName>
    <definedName name="Z_6F0912F2_5DA8_4ED9_BD96_DC26F0AB3F1C_.wvu.PrintTitles" localSheetId="0" hidden="1">'2012'!#REF!</definedName>
    <definedName name="Z_74F4A4CA_9B39_4483_ACCB_9AF40A2ED8A0_.wvu.Cols" localSheetId="0" hidden="1">'2012'!#REF!</definedName>
    <definedName name="Z_74F4A4CA_9B39_4483_ACCB_9AF40A2ED8A0_.wvu.PrintArea" localSheetId="0" hidden="1">'2012'!$A$6:$D$11</definedName>
    <definedName name="Z_74F4A4CA_9B39_4483_ACCB_9AF40A2ED8A0_.wvu.PrintTitles" localSheetId="0" hidden="1">'2012'!#REF!</definedName>
    <definedName name="Z_74F4A4CA_9B39_4483_ACCB_9AF40A2ED8A0_.wvu.Rows" localSheetId="0" hidden="1">'2012'!#REF!,'2012'!#REF!</definedName>
    <definedName name="Z_785992C0_6E96_4EE8_942C_9DAD653183C0_.wvu.PrintArea" localSheetId="0" hidden="1">'2012'!$A$6:$D$11</definedName>
    <definedName name="Z_91360B5A_1C0B_4E3B_88A1_3532B3AC3946_.wvu.Rows" localSheetId="0" hidden="1">'2012'!#REF!</definedName>
    <definedName name="Z_9910ECAC_2014_48CC_BCFC_CDD0E07C5C0D_.wvu.Cols" localSheetId="0" hidden="1">'2012'!#REF!,'2012'!#REF!</definedName>
    <definedName name="Z_9910ECAC_2014_48CC_BCFC_CDD0E07C5C0D_.wvu.PrintTitles" localSheetId="0" hidden="1">'2012'!#REF!</definedName>
    <definedName name="Z_9A710395_45A4_483F_BF6B_9AF1672C3B36_.wvu.PrintArea" localSheetId="0" hidden="1">'2012'!$A$6:$D$11</definedName>
    <definedName name="Z_9A710395_45A4_483F_BF6B_9AF1672C3B36_.wvu.PrintTitles" localSheetId="0" hidden="1">'2012'!#REF!</definedName>
    <definedName name="Z_A465C281_73B3_469B_B63E_A0E758438936_.wvu.PrintArea" localSheetId="0" hidden="1">'2012'!$A$6:$D$11</definedName>
    <definedName name="Z_A465C281_73B3_469B_B63E_A0E758438936_.wvu.PrintTitles" localSheetId="0" hidden="1">'2012'!#REF!</definedName>
    <definedName name="Z_D40DB412_2BD9_11D9_A75F_00104BDBD900_.wvu.Cols" localSheetId="0" hidden="1">'2012'!#REF!,'2012'!#REF!</definedName>
    <definedName name="Z_D40DB412_2BD9_11D9_A75F_00104BDBD900_.wvu.PrintArea" localSheetId="0" hidden="1">'2012'!$A$6:$D$11</definedName>
    <definedName name="Z_D40DB412_2BD9_11D9_A75F_00104BDBD900_.wvu.PrintTitles" localSheetId="0" hidden="1">'2012'!#REF!</definedName>
    <definedName name="Z_D40DB412_2BD9_11D9_A75F_00104BDBD900_.wvu.Rows" localSheetId="0" hidden="1">'2012'!#REF!,'2012'!#REF!</definedName>
    <definedName name="Z_D85C6410_15C6_11D9_AC17_00AA006B44BA_.wvu.Cols" localSheetId="0" hidden="1">'2012'!#REF!,'2012'!#REF!</definedName>
    <definedName name="Z_D85C6410_15C6_11D9_AC17_00AA006B44BA_.wvu.PrintArea" localSheetId="0" hidden="1">'2012'!$A$6:$D$11</definedName>
    <definedName name="Z_D85C6410_15C6_11D9_AC17_00AA006B44BA_.wvu.PrintTitles" localSheetId="0" hidden="1">'2012'!#REF!</definedName>
    <definedName name="Z_D85C6410_15C6_11D9_AC17_00AA006B44BA_.wvu.Rows" localSheetId="0" hidden="1">'2012'!#REF!,'2012'!#REF!</definedName>
    <definedName name="Z_EF460A58_C774_4808_BB4C_21D31E0156D6_.wvu.Cols" localSheetId="0" hidden="1">'2012'!#REF!,'2012'!#REF!</definedName>
    <definedName name="Z_EF460A58_C774_4808_BB4C_21D31E0156D6_.wvu.PrintArea" localSheetId="0" hidden="1">'2012'!$A$6:$D$11</definedName>
    <definedName name="Z_EF460A58_C774_4808_BB4C_21D31E0156D6_.wvu.PrintTitles" localSheetId="0" hidden="1">'2012'!#REF!</definedName>
    <definedName name="Z_EF460A58_C774_4808_BB4C_21D31E0156D6_.wvu.Rows" localSheetId="0" hidden="1">'2012'!#REF!,'2012'!#REF!</definedName>
    <definedName name="Z_F0EC58F0_2E37_11D9_A759_00502292D2DB_.wvu.Cols" localSheetId="0" hidden="1">'2012'!#REF!,'2012'!#REF!</definedName>
    <definedName name="Z_F0EC58F0_2E37_11D9_A759_00502292D2DB_.wvu.PrintArea" localSheetId="0" hidden="1">'2012'!$A$6:$D$11</definedName>
    <definedName name="Z_F0EC58F0_2E37_11D9_A759_00502292D2DB_.wvu.PrintTitles" localSheetId="0" hidden="1">'2012'!#REF!</definedName>
    <definedName name="Z_F0EC58F0_2E37_11D9_A759_00502292D2DB_.wvu.Rows" localSheetId="0" hidden="1">'2012'!#REF!,'2012'!#REF!</definedName>
    <definedName name="_xlnm.Print_Area" localSheetId="0">'2012'!$A$1:$I$553</definedName>
  </definedNames>
  <calcPr fullCalcOnLoad="1" fullPrecision="0"/>
</workbook>
</file>

<file path=xl/sharedStrings.xml><?xml version="1.0" encoding="utf-8"?>
<sst xmlns="http://schemas.openxmlformats.org/spreadsheetml/2006/main" count="2247" uniqueCount="573">
  <si>
    <t>Организация временного трудоустройства несовершеннолетних в период каникул и в свободное от учебы время</t>
  </si>
  <si>
    <t>Иные выплаты населению</t>
  </si>
  <si>
    <t>360</t>
  </si>
  <si>
    <t>Мероприятия по профилактике преступлений и иных правонарушений</t>
  </si>
  <si>
    <t>Выполнение работ по содержанию  автомобильных дорог  и искусственных сооружений</t>
  </si>
  <si>
    <t>Охрана объектов растительного и животного мира и среды их обитания</t>
  </si>
  <si>
    <t>0400000000</t>
  </si>
  <si>
    <t>04001R0180</t>
  </si>
  <si>
    <t>Социальные выплаты гражданам, кроме публичных нормативных социальных выплат</t>
  </si>
  <si>
    <t>320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</si>
  <si>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</si>
  <si>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0400100000</t>
  </si>
  <si>
    <t>0500000000</t>
  </si>
  <si>
    <t>Обеспечение дошкольного образования  и общеобразовательного процесса в муниципальных  образовательных организациях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</si>
  <si>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</si>
  <si>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Субсидии  автономным  учреждениям  </t>
  </si>
  <si>
    <t>620</t>
  </si>
  <si>
    <t>Дворцы и дома культуры, другие учреждения культуры и средств массовой информации</t>
  </si>
  <si>
    <t>Организационно- массовая работа с молодежью</t>
  </si>
  <si>
    <t>Обеспечение деятельности финансовых,налоговых и таможенных органов и органов финансового (финансово-бюджетного) контроля</t>
  </si>
  <si>
    <t>Охрана окружающей среды</t>
  </si>
  <si>
    <t>Публичные нормативные социальные выплаты гражданам</t>
  </si>
  <si>
    <t>05</t>
  </si>
  <si>
    <t>Коммунальное хозяйство</t>
  </si>
  <si>
    <t>Жилищно-коммунальное хозяйство</t>
  </si>
  <si>
    <t>Ремонт и содержание  источников нецентрализованного водоснабжения общего пользования в сельских населенных пунктах</t>
  </si>
  <si>
    <t>Дополнительное образование</t>
  </si>
  <si>
    <t>Защита населения и территории от чрезвычайных ситуаций природного и техногенного характера,гражданская оборона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</si>
  <si>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</si>
  <si>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Пенсионное обеспечение</t>
  </si>
  <si>
    <t>Санитарно-эпидемиологическое благополучие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</si>
  <si>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 за счет средств федерального бюджета</t>
  </si>
  <si>
    <t>0400050180</t>
  </si>
  <si>
    <t>Субсидии на реализацию мероприятий федеральной целевой программы «Устойчивое развитие сельских территорий на 2014-2017 годы и на период до 2020 года» за счет средств областного бюджета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</si>
  <si>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</si>
  <si>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по созданию условий для развития мобильной торговли в малонаселенных и труднодоступных населенных пунктах</t>
  </si>
  <si>
    <t>Другие вопросы в области национальной экономики</t>
  </si>
  <si>
    <t>12</t>
  </si>
  <si>
    <t>Субсидии на улучшение жилищных условий граждан,проживающих в сельской местности, в том числе молодых семей и молодых специалистов</t>
  </si>
  <si>
    <t>Расходы на обеспечение функций муниципальных органов</t>
  </si>
  <si>
    <t>Подпрограмма "Безопасность дорожного движения"</t>
  </si>
  <si>
    <t xml:space="preserve">Осуществление дорожной деятельности в отношении автомобильных дорог общего пользования местного значения </t>
  </si>
  <si>
    <t>04001L5671</t>
  </si>
  <si>
    <t>810</t>
  </si>
  <si>
    <t>Благоустройство</t>
  </si>
  <si>
    <t>Мероприятия по благоустройству общественных  территорий</t>
  </si>
  <si>
    <t>Расходы на выплату персоналу квазенных учреждений</t>
  </si>
  <si>
    <t>110</t>
  </si>
  <si>
    <t>Муниципальная программа "Устойчивое развитие сельских территорий Сямженского  района Вологодской области на 2014-2017 годы и на период до 2021 года"</t>
  </si>
  <si>
    <t>Основное мероприятие "Содействие развитию связи и ИТ-отрасли на территории района"</t>
  </si>
  <si>
    <t>0400400000</t>
  </si>
  <si>
    <t>Реализация мероприятий по строительству объектов инженерной инфраструктуры"</t>
  </si>
  <si>
    <t>04004S1600</t>
  </si>
  <si>
    <t>Оснащение муниципальных организаций, осуществляющих образовательную деятельность, инженерно-техническими средствами охраны</t>
  </si>
  <si>
    <t>08100S1210</t>
  </si>
  <si>
    <t>Мероприятия, направленные на  реализацию расходных обязательств в части обеспечения выплаты заработной платы работникам муниципальных учреждений</t>
  </si>
  <si>
    <t>Сямженского муниципального округа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</si>
  <si>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</si>
  <si>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Социальные выплаты молодым семьям- участникам основного мероприятия "Обеспечение жильем молодых семей"</t>
  </si>
  <si>
    <t xml:space="preserve">Субсидии  автономным учреждениям  </t>
  </si>
  <si>
    <t>Внедрение целевой модели цифровой образовательной среды в общеобразовательных организациях</t>
  </si>
  <si>
    <t>082Е452100</t>
  </si>
  <si>
    <t>Мероприятия по  содействию участия субъектов малого и среднего предпринимательства в выставках и ярмарках</t>
  </si>
  <si>
    <t>Реализация мероприятий по археологическому исследованию земельных участков</t>
  </si>
  <si>
    <t>0400428010</t>
  </si>
  <si>
    <t>Бюджетные инвестиции</t>
  </si>
  <si>
    <t>410</t>
  </si>
  <si>
    <t>150F255552</t>
  </si>
  <si>
    <t>330</t>
  </si>
  <si>
    <t>Осуществление отдельных государственных полномочий в соответствии с законом области от 28.06.2006 г. №1465-ОЗ№О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</si>
  <si>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>Осуществление отдельных государственных полномочий в сфере административных отношений в соответствии с законом области от 28.11.2005 г. №1369-ОЗ"О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</t>
  </si>
  <si>
    <t>Осуществление отдельных государственных полномочий в соответствии с законом области от 17 декабря 2007 года№1720-ОЗ "Онаделении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 оставшихся без попечения родителей( за исключением детей обучающихся в федеральных образовательных учреждениях) лиц из числа детей указанных категорий" за счет средств единой субвенции</t>
  </si>
  <si>
    <t>Осуществление отдельных государственных  полномочий в соответствии с законом области от 05.10.2006 г. №1501-ОЗ "О наделении органов местного самоуправления отдельными государственными полномочиями в сфере регулирования цен (тарифов) за счет средств единой субвенции</t>
  </si>
  <si>
    <t>1600072312</t>
  </si>
  <si>
    <t>Другие вопросы в области культуры, кинематографии</t>
  </si>
  <si>
    <t>Мероприятия,направленные на обеспечение развития и укрепления материально-технической базы сельских библиотек</t>
  </si>
  <si>
    <t>082Е151690</t>
  </si>
  <si>
    <t>Основное мероприятие "Реализация регионального проекта "Современная школа"</t>
  </si>
  <si>
    <t>082Е100000</t>
  </si>
  <si>
    <t>Основное мероприятие "Реализация регионального проекта "Цифровая образовательная среда"</t>
  </si>
  <si>
    <t>082Е400000</t>
  </si>
  <si>
    <t>Мероприятия по оснащению объектов спортивной инфраструктуры спортивно-технологическим оборудованием</t>
  </si>
  <si>
    <t>Осуществление  полномочий по обеспечению жильем отдельных категорий граждан, установленных федеральным законом от 12 января 1995 года №5-ФЗ "О ветеранах"</t>
  </si>
  <si>
    <t>Жилищное хозяйство</t>
  </si>
  <si>
    <t>170F300000</t>
  </si>
  <si>
    <t>СОЦИАЛЬНАЯ ПОЛИТИКА</t>
  </si>
  <si>
    <t xml:space="preserve">Предоставление финансовой поддержки социально ориентированным некммерческим организациям  </t>
  </si>
  <si>
    <t>Субсидии некоммерческим организациям (за исключением государственных (муниципальных) учреждений)</t>
  </si>
  <si>
    <t>630</t>
  </si>
  <si>
    <t>Транспорт</t>
  </si>
  <si>
    <t>Мероприятия по созданию условий для предоставления транспортных услуг населению</t>
  </si>
  <si>
    <t>0500020460</t>
  </si>
  <si>
    <t xml:space="preserve">Улучшение жилищных условий граждан,проживающих на  сельских  территориях </t>
  </si>
  <si>
    <t>17001L5764</t>
  </si>
  <si>
    <t>Мероприятия по организации транспортного обслуживания населения на муниципальных маршрутах регулярных перевозок по регулируемым тарифам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</si>
  <si>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</si>
  <si>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Реализация мероприятий по модернизации библиотек в части комплектования книжных фондов библиотек муниципальных образований, за исключением расходов, предусмотренных на софинансирование субсидий из федерального бюджета</t>
  </si>
  <si>
    <t>Разработка проекта рекультивации земельных участков, занятых несанкционированными свалками</t>
  </si>
  <si>
    <t>18203S3370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</si>
  <si>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</si>
  <si>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0300500000</t>
  </si>
  <si>
    <t>Осуществление отдельных государственных полномочий в соответствии с законом области от 25 декабря 2013 года №3248_ОЗ "О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</si>
  <si>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</si>
  <si>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0500100000</t>
  </si>
  <si>
    <t xml:space="preserve">Сохранение и развитие сети 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t>
  </si>
  <si>
    <t>Организация массовых мероприятий для обучающихся и воспитателей</t>
  </si>
  <si>
    <t>Основное мероприятие "Развитие и обеспечение эксплуатации АПК "Безопасный город"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</si>
  <si>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</si>
  <si>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ГРБС</t>
  </si>
  <si>
    <t>917</t>
  </si>
  <si>
    <t>079</t>
  </si>
  <si>
    <t>Учреждения по физической культуре и спорту</t>
  </si>
  <si>
    <t>262P500000</t>
  </si>
  <si>
    <t>262P552280</t>
  </si>
  <si>
    <t>Мероприятия в области коммунального хозяйства</t>
  </si>
  <si>
    <t>1700421240</t>
  </si>
  <si>
    <t>Основное мероприятие "Укрепление материально-технической базы организаций коммунального хозяйства"</t>
  </si>
  <si>
    <t>1700500000</t>
  </si>
  <si>
    <t>1700521240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</si>
  <si>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</si>
  <si>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Обеспечение мероприятий по переселению граждан из аварийного жилищного фонда за счет средств областного бюджета </t>
  </si>
  <si>
    <t>270F367484</t>
  </si>
  <si>
    <t>1930000000</t>
  </si>
  <si>
    <t>1930100000</t>
  </si>
  <si>
    <t>1930104900</t>
  </si>
  <si>
    <t>Мероприятия по поощрению за качественное управление муниципальными финансами</t>
  </si>
  <si>
    <t>Мероприятия по противодействию угрозам общественной безопасности, правопорядку и безопасности среды обитания</t>
  </si>
  <si>
    <t>Основное мероприятие "Ежемесячная надбавка к пенсии пенсионерам, удостоенным почетных званий"</t>
  </si>
  <si>
    <t>2020100000</t>
  </si>
  <si>
    <t xml:space="preserve"> Уплата налогов , сборов и иных платежей</t>
  </si>
  <si>
    <t>2020200000</t>
  </si>
  <si>
    <t>2020204350</t>
  </si>
  <si>
    <t>2020300000</t>
  </si>
  <si>
    <t>2020400000</t>
  </si>
  <si>
    <t>2030000000</t>
  </si>
  <si>
    <t>2030400000</t>
  </si>
  <si>
    <t>2030483030</t>
  </si>
  <si>
    <t>2100000000</t>
  </si>
  <si>
    <t>2110000000</t>
  </si>
  <si>
    <t>2110100000</t>
  </si>
  <si>
    <t>ОБЩЕГОСУДАРСТВЕННЫЕ ВОПРОСЫ</t>
  </si>
  <si>
    <t>Расходы на выплаты персоналу государственных( муниципальных) органов</t>
  </si>
  <si>
    <t>2110123060</t>
  </si>
  <si>
    <t>2110200000</t>
  </si>
  <si>
    <t>2110223060</t>
  </si>
  <si>
    <t>2110300000</t>
  </si>
  <si>
    <t>2110323060</t>
  </si>
  <si>
    <t>2110400000</t>
  </si>
  <si>
    <t>21104S1060</t>
  </si>
  <si>
    <t>Подпрограмма "Профилактика безнадзорности, правонарушений и преступлений несовершеннолетних"</t>
  </si>
  <si>
    <t>2120000000</t>
  </si>
  <si>
    <t>2120100000</t>
  </si>
  <si>
    <t>2120120770</t>
  </si>
  <si>
    <t>2110500000</t>
  </si>
  <si>
    <t>НАЦИОНАЛЬНАЯ БЕЗОПАСНОСТЬ И ПРАВООХРАНИТЕЛЬНАЯ ДЕЯТЕЛЬНОСТЬ</t>
  </si>
  <si>
    <t>2130000000</t>
  </si>
  <si>
    <t>2130100000</t>
  </si>
  <si>
    <t>2130123070</t>
  </si>
  <si>
    <t>2200000000</t>
  </si>
  <si>
    <t>Подпрограмма "Осуществление дорожной деятельности автомобильных дорог местного значения"</t>
  </si>
  <si>
    <t>2210000000</t>
  </si>
  <si>
    <t>2210100000</t>
  </si>
  <si>
    <t>НАЦИОНАЛЬНАЯ ЭКОНОМИКА</t>
  </si>
  <si>
    <t>2210200000</t>
  </si>
  <si>
    <t>Подпрограмма "Осуществление дорожной деятельности для обеспечения подъездов к земельным участкам,предоставляемым отдельным категориям граждан"</t>
  </si>
  <si>
    <t>2220000000</t>
  </si>
  <si>
    <t>2220100000</t>
  </si>
  <si>
    <t xml:space="preserve"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
</t>
  </si>
  <si>
    <t>2300000000</t>
  </si>
  <si>
    <t>2310000000</t>
  </si>
  <si>
    <t>2310100000</t>
  </si>
  <si>
    <t>2310172190</t>
  </si>
  <si>
    <t>2320000000</t>
  </si>
  <si>
    <t>2320100000</t>
  </si>
  <si>
    <t>КУЛЬТУРА И КИНЕМАТОГРАФИЯ</t>
  </si>
  <si>
    <t>2320104420</t>
  </si>
  <si>
    <t>2320170030</t>
  </si>
  <si>
    <t>23201S1900</t>
  </si>
  <si>
    <t>2320200000</t>
  </si>
  <si>
    <t>2320204410</t>
  </si>
  <si>
    <t>2320270030</t>
  </si>
  <si>
    <t>2320300000</t>
  </si>
  <si>
    <t>2320304400</t>
  </si>
  <si>
    <t>2320370030</t>
  </si>
  <si>
    <t>2330000000</t>
  </si>
  <si>
    <t>2330100000</t>
  </si>
  <si>
    <t>2330120150</t>
  </si>
  <si>
    <t>2340000000</t>
  </si>
  <si>
    <t>2340100000</t>
  </si>
  <si>
    <t>2340120250</t>
  </si>
  <si>
    <t>2400000000</t>
  </si>
  <si>
    <t>2400100000</t>
  </si>
  <si>
    <t>Уплата налогов , сборов и иных платежей</t>
  </si>
  <si>
    <t>2400100190</t>
  </si>
  <si>
    <t>2400170030</t>
  </si>
  <si>
    <t>2400200000</t>
  </si>
  <si>
    <t>2400200190</t>
  </si>
  <si>
    <t>2400300000</t>
  </si>
  <si>
    <t>Выполнение отдельных государственных полномочий в соответствии с  законом области 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</si>
  <si>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 xml:space="preserve">Субсидии бюджетным учреждениям </t>
  </si>
  <si>
    <t>2400372250</t>
  </si>
  <si>
    <t>2500000000</t>
  </si>
  <si>
    <t>2500100000</t>
  </si>
  <si>
    <t>25001L4970</t>
  </si>
  <si>
    <t>2600000000</t>
  </si>
  <si>
    <t>2600100000</t>
  </si>
  <si>
    <t>ФИЗИЧЕСКАЯ КУЛЬТУРА И СПОРТ</t>
  </si>
  <si>
    <t>150F200000</t>
  </si>
  <si>
    <t>1600200000</t>
  </si>
  <si>
    <t>Муниципальная программа «Охрана окружающей среды и рациональное ис-пользование природных ресурсов на 2023-2027 годы»</t>
  </si>
  <si>
    <t>Подпрограмма "Охрана и рациональное использование водных ресурсов"</t>
  </si>
  <si>
    <t>1800000000</t>
  </si>
  <si>
    <t>1810000000</t>
  </si>
  <si>
    <t>1810100000</t>
  </si>
  <si>
    <t>1810121040</t>
  </si>
  <si>
    <t>Подпрограмма "Экологическая безопасность и рациональное природопользование"</t>
  </si>
  <si>
    <t>1820000000</t>
  </si>
  <si>
    <t>1820100000</t>
  </si>
  <si>
    <t>1820172314</t>
  </si>
  <si>
    <t>1820200000</t>
  </si>
  <si>
    <t>1820221060</t>
  </si>
  <si>
    <t>1820300000</t>
  </si>
  <si>
    <t>Подпрограмма "Защита населения от болезней,общих для человека и животных, предотвращение распространения борщевика Сосновского"</t>
  </si>
  <si>
    <t>1830000000</t>
  </si>
  <si>
    <t>1830100000</t>
  </si>
  <si>
    <t>ЗДРАВООХРАНЕНИЕ</t>
  </si>
  <si>
    <t xml:space="preserve"> Иные  закупки товаров, работ и услуг для государственных (муниципальных) нужд</t>
  </si>
  <si>
    <t>1830172230</t>
  </si>
  <si>
    <t>1830200000</t>
  </si>
  <si>
    <t>1830272110</t>
  </si>
  <si>
    <t>1900000000</t>
  </si>
  <si>
    <t>1910000000</t>
  </si>
  <si>
    <t>1910100000</t>
  </si>
  <si>
    <t>1910183030</t>
  </si>
  <si>
    <t>1910200000</t>
  </si>
  <si>
    <t>Доплаты к пенсиям,дополнительное пенсионное обеспечение</t>
  </si>
  <si>
    <t>1910300000</t>
  </si>
  <si>
    <t>1910451350</t>
  </si>
  <si>
    <t>191P100000</t>
  </si>
  <si>
    <t>191P172300</t>
  </si>
  <si>
    <t>Подпрограмма "Социальная поддержка детей-сирот и детей оставшихся без попечения родителей"</t>
  </si>
  <si>
    <t>1920000000</t>
  </si>
  <si>
    <t>1920100000</t>
  </si>
  <si>
    <t>1920172315</t>
  </si>
  <si>
    <t>2000000000</t>
  </si>
  <si>
    <t>Подпрограмма "Развитие общего и дополнительного образования детей"</t>
  </si>
  <si>
    <t>2010000000</t>
  </si>
  <si>
    <t>2010100000</t>
  </si>
  <si>
    <t>ОБРАЗОВАНИЕ</t>
  </si>
  <si>
    <t>2010104200</t>
  </si>
  <si>
    <t>2010170030</t>
  </si>
  <si>
    <t>2010172010</t>
  </si>
  <si>
    <t>2010104230</t>
  </si>
  <si>
    <t>Подпрограмма "Обеспечение создания условий для реализации программы, прочие мероприятия в области образования"</t>
  </si>
  <si>
    <t>2020000000</t>
  </si>
  <si>
    <t>Раз-дел</t>
  </si>
  <si>
    <t>Целевая статья расходов</t>
  </si>
  <si>
    <t>Вид расходов</t>
  </si>
  <si>
    <t>Подраз-дел</t>
  </si>
  <si>
    <t xml:space="preserve">Наименование районной целевой программы 
</t>
  </si>
  <si>
    <t>Общегосударственные вопросы</t>
  </si>
  <si>
    <t>01</t>
  </si>
  <si>
    <t>Другие общегосударственные вопросы</t>
  </si>
  <si>
    <t>13</t>
  </si>
  <si>
    <t>07</t>
  </si>
  <si>
    <t>Национальная экономика</t>
  </si>
  <si>
    <t>04</t>
  </si>
  <si>
    <t>Дорожное хозяйство (дорожные фонды)</t>
  </si>
  <si>
    <t>09</t>
  </si>
  <si>
    <t xml:space="preserve"> Иные   закупки товаров, работ и услуг для государственных (муниципальных) нужд</t>
  </si>
  <si>
    <t>240</t>
  </si>
  <si>
    <t>Образование</t>
  </si>
  <si>
    <t>Общее образование</t>
  </si>
  <si>
    <t>02</t>
  </si>
  <si>
    <t>Учреждения по внешкольной работе с детьми</t>
  </si>
  <si>
    <t>Школы-детские сады, школы начальные, неполные средние и средние</t>
  </si>
  <si>
    <t>0400000</t>
  </si>
  <si>
    <t>Мероприятия по стимулированию достижений в развитии территорий</t>
  </si>
  <si>
    <t>0402068</t>
  </si>
  <si>
    <t>Социальная политика</t>
  </si>
  <si>
    <t>10</t>
  </si>
  <si>
    <t>Социальное обеспечение населения</t>
  </si>
  <si>
    <t>03</t>
  </si>
  <si>
    <t>Физическая культура и спорт</t>
  </si>
  <si>
    <t>11</t>
  </si>
  <si>
    <t>Массовый спорт</t>
  </si>
  <si>
    <t>0600000</t>
  </si>
  <si>
    <t>Культура</t>
  </si>
  <si>
    <t>08</t>
  </si>
  <si>
    <t>Библиотеки</t>
  </si>
  <si>
    <t>0600442</t>
  </si>
  <si>
    <t>Муниципальная программа "Организация отдыха детей, их оздоровления и занятости в Сямженском муниципальном районе на 2012-2015 годы"</t>
  </si>
  <si>
    <t>0700000</t>
  </si>
  <si>
    <t>Другие вопросы в области образования</t>
  </si>
  <si>
    <t>Учреждения, обеспечивающие предоставление услуг в сфере образования</t>
  </si>
  <si>
    <t>0700435</t>
  </si>
  <si>
    <t>Иные межбюджетные трансферты</t>
  </si>
  <si>
    <t>540</t>
  </si>
  <si>
    <t xml:space="preserve">Субсидии  бюджетным учреждениям  </t>
  </si>
  <si>
    <t>610</t>
  </si>
  <si>
    <t>Детские дошкольные учреждения</t>
  </si>
  <si>
    <t>Дошкольное образование</t>
  </si>
  <si>
    <t>Молодежная политика и оздоровление детей</t>
  </si>
  <si>
    <t>Расходы на выплату персоналу государственных( муниципальных) органов</t>
  </si>
  <si>
    <t>120</t>
  </si>
  <si>
    <t>850</t>
  </si>
  <si>
    <t>Подпрограмма "Предоставление мер социальной поддержки отдельным категориям граждан"</t>
  </si>
  <si>
    <t>Оказание других видов социальной помощи</t>
  </si>
  <si>
    <t>Другие вопросы в области социальной политики</t>
  </si>
  <si>
    <t>06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</si>
  <si>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</si>
  <si>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Музеи и постоянные выставки</t>
  </si>
  <si>
    <t xml:space="preserve">Мероприятия по развитию туризма </t>
  </si>
  <si>
    <t>Мероприятия в области охраны окружающей среды</t>
  </si>
  <si>
    <t>Мероприятия по внедрению и (или) эксплуатации аппаратно-программного комплекса "Безопасный город"</t>
  </si>
  <si>
    <t>Подпрограмма "Профилактика преступлений и иных правонарушений"</t>
  </si>
  <si>
    <t>Мероприятия по благоустройству общественных  пространств</t>
  </si>
  <si>
    <t>Мероприятия по организации уличного освещения населенных пунктов</t>
  </si>
  <si>
    <t>Основное мероприятие: "Благоустройство сельских территорий Сямженского муниципального округа"</t>
  </si>
  <si>
    <t>Мероприятия по благоустройству сельских территорий</t>
  </si>
  <si>
    <t>Основное мероприятие: "Обработка земельных участков химическими или механическими способами для предотвращения дальнейшего распространения растения борщевик Сосновского на территории Сямженского муниципального округа"</t>
  </si>
  <si>
    <t>18303S1400</t>
  </si>
  <si>
    <t>Мероприятия по предотвращению распространения сорного растения борщевик Сосновского</t>
  </si>
  <si>
    <t>1830300000</t>
  </si>
  <si>
    <t>Основное мероприятие: "Акарицидная обработка территорий от клеща"</t>
  </si>
  <si>
    <t>Мероприятия по акарицидной обработке территории от клеща</t>
  </si>
  <si>
    <t>1830421070</t>
  </si>
  <si>
    <t>1830400000</t>
  </si>
  <si>
    <t>Основное мероприятие:"Организация сбора и вывоза твердых бытовых отходов"</t>
  </si>
  <si>
    <t>Мероприятия по организации сбора и вывоза твердых бытовых отходов</t>
  </si>
  <si>
    <t>1820421050</t>
  </si>
  <si>
    <t>1820400000</t>
  </si>
  <si>
    <t>Обеспечение двухразовым бесплатным питанием детей, обучающихся в соответствующей муниципальной организации, осуществляющей образовательную деятельность по адаптивным основным общеобразовательным программам, но не проживающих в ней</t>
  </si>
  <si>
    <t>Основное мероприятие:"Предоставление общедоступного дополнительного образования для детей"</t>
  </si>
  <si>
    <t>Мероприятия по проведению ремонтов зданий, в том числе по составлению сметной документации, экспертизы сметы</t>
  </si>
  <si>
    <t>Субсидии бюджетным учреждениям</t>
  </si>
  <si>
    <t>2010500000</t>
  </si>
  <si>
    <t>23201S1980</t>
  </si>
  <si>
    <t>Мероприятия направленные на обеспечение развития и укрепление материально-технической базы сельских домов культуры</t>
  </si>
  <si>
    <t>23204S1960</t>
  </si>
  <si>
    <t>Мероприятия по поддержке лучших сельских учреждений культуры и лучших работников сельских учреждений культуры</t>
  </si>
  <si>
    <t>232А255192</t>
  </si>
  <si>
    <t>Мероприятия по содержанию и ремонту объектов культурного наследия</t>
  </si>
  <si>
    <t>Основное мероприятие: "Мероприятия, направленные на обеспечение доступа к спортивным объектам"</t>
  </si>
  <si>
    <t>Мероприятия по капитальному ремонту объектов физической культуры и спорта муниципалной собственности</t>
  </si>
  <si>
    <t>Муниципальная программа "Развитие и поддержка малого и среднего предпринимательства Сямженского муниципального округа на 2020-2025 годы"</t>
  </si>
  <si>
    <t>Муниципальная программа "Управление финансами Сямженского муниципального округа  на 2021-2025 годы"</t>
  </si>
  <si>
    <t>Обеспечение деятельности МКУ "Центр бюджетного учета и отчетности Сямженского муниципального округа"</t>
  </si>
  <si>
    <t>Муниципальная программа "Комплексное развитие сельских территорий Сямженского  муниципального округа  на 2020-2022 г  и на период до 2025 года"</t>
  </si>
  <si>
    <t>Муниципальная программа «Социальная поддержка граждан в Сямженском муниципальном округе на 2023-2027 годы»</t>
  </si>
  <si>
    <t>Подпрограмма "Предоставление финансовой и имущественной поддержки социально ориентированным некоммерческим организациям в Сямженском муниципальном округе на 2023-2027 годы"</t>
  </si>
  <si>
    <t>Муниципальная программа "Развитие образования  Сямженского муниципального округа Вологодской области на 2023-2027 годы"</t>
  </si>
  <si>
    <t>Муниципальная программа "Обеспечение профилактики правонарушений, безопасности населения и территории Сямженского муниципального округа в  2023- 2027 годах"</t>
  </si>
  <si>
    <t>Муниципальная программа «Развитие автомобильных дорог местного значения и улично – дорожной сети на территории Сямженского муниципального округа на 2023-2027 годы»</t>
  </si>
  <si>
    <t>Муниципальная программа "Сохранение и развитие культурного потенциала, развитие туризма и архивного дела в Сямженском муниципальном округе на 2023 - 2027 годы"</t>
  </si>
  <si>
    <t>Подпрограмма "Сохранение и развитие архивного дела в Сямженском муниципальном округе на 2023 - 2027 годы"</t>
  </si>
  <si>
    <t>Подпрограмма "Сохранение и развитие культурного потенциала в Сямженском муниципальном округе на 2023-2027 годы"</t>
  </si>
  <si>
    <t>Подпрограмма "Развитие туризма в Сямженском муниципальном округе на 2023 - 2027 годы"</t>
  </si>
  <si>
    <t>Подпрограмма "Молодежная политика в Сямженском муниципальном округе на 2023 - 2027 годы"</t>
  </si>
  <si>
    <t>Муниципальная программа «Совершенствование муниципального управления в  Сямженском  муниципальном  округе в 2021-2025 годах»</t>
  </si>
  <si>
    <t>Муниципальная программа "Обеспечение доступным и комфортным жильем граждан Сямженского муниципального округа на 2023-2027 годы"</t>
  </si>
  <si>
    <t>Муниципальная программа "Развитие физической культуры и спорта в Сямженском  округе на 2023 - 2027 годы"</t>
  </si>
  <si>
    <t>Осуществление отдельных государственных полномочий  в соответствии с законом области от 28 апреля 2006 года № 1443-ОЗ "О наделении органов местного самоуправления муниципальных округов и городских округов Вологодской области отдельными государственными полномочиями в сфере архивного дела"</t>
  </si>
  <si>
    <t>Организация и проведение спортивных мероприятий</t>
  </si>
  <si>
    <t>Уплата налогов, сборов и иных платежей</t>
  </si>
  <si>
    <t>Иные   закупки товаров, работ и услуг для государственных (муниципальных) нужд</t>
  </si>
  <si>
    <t>Основное мероприятие: "Обеспечение деятельности Управления финансов"</t>
  </si>
  <si>
    <t>Основное мероприятие: "Оказание содействия в обеспечении сельского населения доступным и комфортным жильем"</t>
  </si>
  <si>
    <t>Основное мероприятие: "Реконструкция, ремонт и капитальный ремонт систем водоотведения населенных пунктов"</t>
  </si>
  <si>
    <t>Основное мероприятие: "Проведение надзорных мероприятий в рамках исполнения переданных государственных полномочий в области охраны окружающей среды"</t>
  </si>
  <si>
    <t>Основное мероприятие: "Проведение экологических мероприятий в области образования, культуры и просвещения населения"</t>
  </si>
  <si>
    <t>Основное мероприятие: "Ликвидация несанкционированных свалок"</t>
  </si>
  <si>
    <t>Основное мероприятие: "Отлов и содержание животных без владельцев"</t>
  </si>
  <si>
    <t>Основное мероприятие: "Обеспечение предоставления гражданам ежемесячной денежной компенсации расходов на оплату жилого помещения и (или) коммунальных услуг"</t>
  </si>
  <si>
    <t>Основное мероприятие: "Реализации регионального проекта "Финансовая поддержка семей при рождении детей"</t>
  </si>
  <si>
    <t>Основное мероприятие: "Создание качественных условий содержания и воспитания детей-сирот и детей, оставшихся без попечения родителей"</t>
  </si>
  <si>
    <t>Основное мероприятие: "Организация предоставления дошкольного, начального общего, основного общего, среднего общего образования в муниципальных образовательных организациях, а также дополнительного образования в общеобразовательных организациях"</t>
  </si>
  <si>
    <t>Основное мероприятие: "Обеспечение предоставления мер социальной поддержки отдельным категориям граждан в целях реализации права  на образование</t>
  </si>
  <si>
    <t>Основное мероприятие: "Мероприятия по обеспечению деятельности Управления образования"</t>
  </si>
  <si>
    <t>Основное мероприятие: "Организация летнего отдыха детей"</t>
  </si>
  <si>
    <t>Основное мероприятие: "Формирование комплексной системы выявления, развития и поддержки одаренных детей и молодых талантов"</t>
  </si>
  <si>
    <t>Основное мероприятие: "Создание условий для функционирования и обеспечения системы персонифицированного финансирования дополнительного образования детей"</t>
  </si>
  <si>
    <t>Основное мероприятие: "Доплата к стипендии студентам очной формы обучения"</t>
  </si>
  <si>
    <t>Основное мероприятие: "Реализация профилактических и пропагандистских мер, направленных на культурное, спортивное,нравственное,патриотическое воспитание и правовое просвещение граждан"</t>
  </si>
  <si>
    <t>Основное мероприятие: "Обеспечение охраны общественного порядка с участием народных дружин"</t>
  </si>
  <si>
    <t>Основное мероприятие: "Проведение мероприятий, направленных на предупреждение экстремизма и терроризма"</t>
  </si>
  <si>
    <t>Основное мероприятие: "Ремонт и капитальный ремонт автомобильных дорог местного значения  и искусственных сооружений "</t>
  </si>
  <si>
    <t>Основное мероприятие: "Содержание автомобильных дорог местного значения  и искусственных сооружений"</t>
  </si>
  <si>
    <t>Основное мероприятие: "Обеспечение деятельности муниципальных архивов"</t>
  </si>
  <si>
    <t>Основное мероприятие: "Организация библиотечно-информационного обслуживания населения"</t>
  </si>
  <si>
    <t>Основное мероприятие: "Организационно-массовая работа с молодежью"</t>
  </si>
  <si>
    <t>Основное мероприятие: "Обеспечение деятельности администрации округа"</t>
  </si>
  <si>
    <t>Основное мероприятие: "Обеспечение деятельности территориальных отделов"</t>
  </si>
  <si>
    <t>Основное мероприятие: "Развитие системы подготовки кадров"</t>
  </si>
  <si>
    <t>Основное мероприятие: "Совершенствование предоставления муниципальных услуг"</t>
  </si>
  <si>
    <t>Основное мероприятие: "Оказание поддержки отдельным категориям граждан на приобретение жилья"</t>
  </si>
  <si>
    <t>Основное мероприятие: "Укрепление материально-технической базы организаций коммунального хозяйства"</t>
  </si>
  <si>
    <t>Основное мероприятие: "Осуществление отдельных государственных полномочий по предупреждению и ликвидации болезней животных, защите населения от болезней, общих для человека и животных"</t>
  </si>
  <si>
    <t>Основное мероприятие: "Дополнительное пенсионное обеспечение"</t>
  </si>
  <si>
    <t>Основное мероприятие: "Поддержка деятельности СОНКО, осуществляющих деятельность на территории округа"</t>
  </si>
  <si>
    <t>817</t>
  </si>
  <si>
    <t>879</t>
  </si>
  <si>
    <t>816</t>
  </si>
  <si>
    <t>Муниципальная программа "Переселение граждан из аварийного жилищного фонда на территории Сямженского муниципального округа на 2021-2025 годы"</t>
  </si>
  <si>
    <t>270000000</t>
  </si>
  <si>
    <t>Основное мероприятие: "Организация работ по сносу (разборка, демонтаж) аварийного жилищного фонда</t>
  </si>
  <si>
    <t>Реализация мероприятий по сносу аварийных зданий</t>
  </si>
  <si>
    <t>2700100000</t>
  </si>
  <si>
    <t>2700120850</t>
  </si>
  <si>
    <t>Основное мероприятие: "Содействие участию субъектов МСП (в том числе социальных предпринимателей) в выставках, ярмарках</t>
  </si>
  <si>
    <t>0500300000</t>
  </si>
  <si>
    <t>0500320450</t>
  </si>
  <si>
    <t>Основное мероприятие: Мероприятия по организации транспортного обслуживания населения на муниципальных маршрутах"</t>
  </si>
  <si>
    <t>0500600000</t>
  </si>
  <si>
    <t>05006S1370</t>
  </si>
  <si>
    <t>0500400000</t>
  </si>
  <si>
    <t>05004S1250</t>
  </si>
  <si>
    <t xml:space="preserve">Основное мероприятие: "Реализация регионального проекта "Формирование комфортной городской среды в части благоустройства дворовых и общественных территорий муниципальных образований области" </t>
  </si>
  <si>
    <t>150F271552</t>
  </si>
  <si>
    <t>1700800000</t>
  </si>
  <si>
    <t>1700821240</t>
  </si>
  <si>
    <t>Основное мероприятие: "Создание и развитие социальной, инженерной и транспортной инфраструктур на сельских территориях"</t>
  </si>
  <si>
    <t>1700200000</t>
  </si>
  <si>
    <t>17002S3040</t>
  </si>
  <si>
    <t>Основное мероприятие: "Уличное освещение"</t>
  </si>
  <si>
    <t>1701100000</t>
  </si>
  <si>
    <t>1701122550</t>
  </si>
  <si>
    <t>1701000000</t>
  </si>
  <si>
    <t>17010S1090</t>
  </si>
  <si>
    <t>Основное мероприятие: "Обеспечение публичных нормативных обязательств Сямженского муниципального округа"</t>
  </si>
  <si>
    <t>1910383010</t>
  </si>
  <si>
    <t>1910283030</t>
  </si>
  <si>
    <t>Основное мероприятие: "Обеспечение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адаптивным основным общеобразовательным программам"</t>
  </si>
  <si>
    <t>2010700000</t>
  </si>
  <si>
    <t>20107S1490</t>
  </si>
  <si>
    <t>Основное мероприятие: "Капитальный ремонт детского сада по адресу: с. Сямжа ул. Кольцевая д. 1"</t>
  </si>
  <si>
    <t>Капитальный ремонт детского сада по адресу: с. Сямжа ул. Кольцевая д. 1</t>
  </si>
  <si>
    <t>20105S1940</t>
  </si>
  <si>
    <t>Расходы на выплату персоналу казенных учреждений</t>
  </si>
  <si>
    <t>Субсидии автономным учреждениям</t>
  </si>
  <si>
    <t>Основное мероприятие: "Организация бесплатного горячего питания обучающихся, получающих начальное общее образование в муниципальных образовательных учреждениях"</t>
  </si>
  <si>
    <t>20103L3041</t>
  </si>
  <si>
    <t>Основное мероприятие: "Предоставление ежемесячного денежного вознаграждения за классное руководство педагогическим работникам муниципальных образовательных организаций, реализующих программы начального общего, основного общего и среднего общего образования, в том числе адаптивные основные общеобразовательные программы"</t>
  </si>
  <si>
    <t>2010600000</t>
  </si>
  <si>
    <t>Основное мероприятие: Обеспечение питанием обучающихся с ограниченными возможностями здоровья не проживающих в организациях, осуществляющих образовательную деятельность по основным общеобразовательным программам"</t>
  </si>
  <si>
    <t>2020127010</t>
  </si>
  <si>
    <t>2020304210</t>
  </si>
  <si>
    <t>Основное мероприятие: "Сохранение и укрепление материально-технической базы МАУ СМР "ДОЦ "Солнечный"</t>
  </si>
  <si>
    <t>20204S1030</t>
  </si>
  <si>
    <t>2020500000</t>
  </si>
  <si>
    <t>2020504350</t>
  </si>
  <si>
    <t>2020600000</t>
  </si>
  <si>
    <t>2020600190</t>
  </si>
  <si>
    <t>Основное мероприятие: "Обеспечение предоставления органами местного самоуправления округа мер социальной поддержки отдельным категориям граждан в целях реализации права  на образование"</t>
  </si>
  <si>
    <t>2020272020</t>
  </si>
  <si>
    <t>Подпрограмма "Привлечение молодых специалистов для работы в муниципальных образовательных организациях Сямженского муниципального округа"</t>
  </si>
  <si>
    <t>Основное мероприятие: приобретение услуг распределительно-логистического центра"</t>
  </si>
  <si>
    <t>Приобретение услуг распределительно-логистического центра</t>
  </si>
  <si>
    <t>Иные закупки товаров, работ и услуг для государственных (муниципальных) нужд</t>
  </si>
  <si>
    <t>20207S1460</t>
  </si>
  <si>
    <t>Основное мероприятие: " Реализация отдельных госудпарственных полномочий в сфере административных отношений"</t>
  </si>
  <si>
    <t>2110700000</t>
  </si>
  <si>
    <t>2110772311</t>
  </si>
  <si>
    <t>Основное мероприятие: "Мероприятия по предупреждению и смягчению последствий чрезвычайных ситуаций и стихийных бедствий природного и пантогенного характера"</t>
  </si>
  <si>
    <t>2110600000</t>
  </si>
  <si>
    <t>2110621010</t>
  </si>
  <si>
    <t>Основное мероприятие: "Обеспечение профилактики  правонарушений, в том числе повторных, совершаемых несовершеннолетними"</t>
  </si>
  <si>
    <t>Основное мероприятие: "Совершенствование имеющихся и внедрение новых технологий и методов профилактической работы с несовершеннолетними, включая повышение эффективности межведомственного взаимодействия"</t>
  </si>
  <si>
    <t>Проведение военно-патриотических сборов "Неделя в армии" для подростков с девиантным поведением</t>
  </si>
  <si>
    <t>Основное мероприятие: "Предупреждение опасного поведения участников дорожного движения путем организации и проведения профилактических мероприятий и их информационно-пропагандическое сопровождение"</t>
  </si>
  <si>
    <t>2210300000</t>
  </si>
  <si>
    <t>2210341310</t>
  </si>
  <si>
    <t>2220200000</t>
  </si>
  <si>
    <t>22202S1360</t>
  </si>
  <si>
    <t>Основное мероприятие: "Обеспечение деятельности музеев"</t>
  </si>
  <si>
    <t>Основное мероприятие: "Обеспечение деятельности учреждений культурно-досугового типа, подготовка сельских территорий к проведению праздников"</t>
  </si>
  <si>
    <t>2320351590</t>
  </si>
  <si>
    <t>Основное мероприятие: "Реализация регионального проекта "Культурная среда"</t>
  </si>
  <si>
    <t>2320400000</t>
  </si>
  <si>
    <t>Основное мероприятие: "Мероприятия в сфере туризма"</t>
  </si>
  <si>
    <t>2400400000</t>
  </si>
  <si>
    <t>2400400190</t>
  </si>
  <si>
    <t>2400470030</t>
  </si>
  <si>
    <t>Подпрограмма "Физическая культура и массовый спорт в Сямженском муниципальном округе на 2023-2027 годы"</t>
  </si>
  <si>
    <t>Основное мероприятие: "Обеспечение организации и проведения физкультурных мероприятий и массовых спортивных мероприятий"</t>
  </si>
  <si>
    <t>2610000000</t>
  </si>
  <si>
    <t>2610100000</t>
  </si>
  <si>
    <t>2610104800</t>
  </si>
  <si>
    <t>2610170030</t>
  </si>
  <si>
    <t>26101S1760</t>
  </si>
  <si>
    <t>Основное мероприятие: "обеспечение организации и проведения мероприятий по реадлизации Всероссийского физкультурно-спортивного комплекса "Готов к труду и обороне (ГТО)"</t>
  </si>
  <si>
    <t>Подпрограмма "Система подготовки спортивного резерва в Сямженском муниципальном округе на 2023-2027 годы"</t>
  </si>
  <si>
    <t>Основное мероприятие: "Формирование спортивных команд округа и обеспечение их участия в спортивных мероприятиях областного уровня"</t>
  </si>
  <si>
    <t>2620000000</t>
  </si>
  <si>
    <t>2620200000</t>
  </si>
  <si>
    <t>2620220600</t>
  </si>
  <si>
    <t>Основное мероприятие: "Обеспечение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организациях"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</si>
  <si>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</si>
  <si>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ИТОГО:</t>
  </si>
  <si>
    <t>2020700000</t>
  </si>
  <si>
    <t>2010404230</t>
  </si>
  <si>
    <t>2010470030</t>
  </si>
  <si>
    <t>20104S1960</t>
  </si>
  <si>
    <t>Основное мероприятие: "Мероприятия по созданию условий для развития мобильной торговли в малонаселенных и труднодоступных населенных пунктах"</t>
  </si>
  <si>
    <t>Муниципальная программа "Формирование современной городской среды на территории села Сямжа Сямженского муниципального округа на 2018-2025 годы"</t>
  </si>
  <si>
    <t>Основное мероприятие: "Обеспечение бюджетного процесса в части формирования и исполнения бюджета Сямженского муниципального округа в соответствии с бюджетным законодательством"</t>
  </si>
  <si>
    <t>Строительство, реконструкция и капитальный ремонт централизованных систем  водоснабжения и водоотведения</t>
  </si>
  <si>
    <t>Организация и проведение на территории муниципального образования организованных занятий граждан</t>
  </si>
  <si>
    <t>1910483030</t>
  </si>
  <si>
    <t>1910400000</t>
  </si>
  <si>
    <t>Основное мероприятие: "Предоставление мер социальной поддержки отдельным категориям граждан за счет средств бюджета муниципального округа"</t>
  </si>
  <si>
    <t>201ЕВ00000</t>
  </si>
  <si>
    <t>201ЕВ51790</t>
  </si>
  <si>
    <t>Мероприятия по техническому оснащению муниципальных музеев</t>
  </si>
  <si>
    <t>232А155900</t>
  </si>
  <si>
    <t>Приобретение специализированного автотранспорта для развития мобильной торговли в малонаселенных и труднодоступных населенных пунктах</t>
  </si>
  <si>
    <t>05001S1050</t>
  </si>
  <si>
    <t>Основное мероприятие: "Обеспечение услугами связи сельских территорий"</t>
  </si>
  <si>
    <t>Мероприятия по реализации проекта "Народный бюджет"</t>
  </si>
  <si>
    <t>17012S2270</t>
  </si>
  <si>
    <t>1701200000</t>
  </si>
  <si>
    <t>17002S2270</t>
  </si>
  <si>
    <t>Основное мероприятие: "Организация работ по ликвидации (разборка, демонтаж) объектов недвижимости"</t>
  </si>
  <si>
    <t>17004S2270</t>
  </si>
  <si>
    <t>1700400000</t>
  </si>
  <si>
    <t>17011S2270</t>
  </si>
  <si>
    <t>Основное мероприятие: "Подготовка объектов теплоэнергетики к работе в осенне-зимний период"</t>
  </si>
  <si>
    <t>17003S2270</t>
  </si>
  <si>
    <t>1700300000</t>
  </si>
  <si>
    <t>Основное мероприятие: "Реализация мероприятий в рамках проекта "Народный бюджет"</t>
  </si>
  <si>
    <t>18102S2270</t>
  </si>
  <si>
    <t>1810200000</t>
  </si>
  <si>
    <t>Мероприятия по предотвращению распространения сорного растения борщевик Сосновского за счет средств бюджета округа</t>
  </si>
  <si>
    <t>1830311400</t>
  </si>
  <si>
    <t>Проведение мероприятий с несовершеннолетними состоящими на различных видах учета</t>
  </si>
  <si>
    <t>2210241210</t>
  </si>
  <si>
    <t>23203S2270</t>
  </si>
  <si>
    <t>26101S2270</t>
  </si>
  <si>
    <t>8817</t>
  </si>
  <si>
    <t>Основное мероприятие: "Строительство, ремонт и обустройство источников нецентрализованного водоснабжения"</t>
  </si>
  <si>
    <t>Строительство источников нецентрализованного водоснабжения общего пользования в сельских населенных пунктах</t>
  </si>
  <si>
    <t>1810122040</t>
  </si>
  <si>
    <t>Мероприятия по подготовке объектов теплоэнергетики к работе в осенне-зимний период</t>
  </si>
  <si>
    <t>17003S3150</t>
  </si>
  <si>
    <t>2610400000</t>
  </si>
  <si>
    <t>26104S3242</t>
  </si>
  <si>
    <t>Вологодской области</t>
  </si>
  <si>
    <t>22103S1350</t>
  </si>
  <si>
    <t>Основное мероприятие: "Обеспечение персонифицированного финансирования дополнительного образования детей"</t>
  </si>
  <si>
    <t>Обеспечение персонифицированного финансирования дополнительного образования детей</t>
  </si>
  <si>
    <t xml:space="preserve">Субсидии  бюджетным  учреждениям  </t>
  </si>
  <si>
    <t xml:space="preserve">Приложение №6                                                                                                              к решению Представительного Собрания </t>
  </si>
  <si>
    <t>Основное мероприятие: "Погашение кредиторской задолженности за топливно-энергетические ресурсы (газ, электричество, дрова и пр.)</t>
  </si>
  <si>
    <t>Погашение кредиторской задолженности за топливно-энергетические ресурсы (газ, электричество, дрова и пр.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</si>
  <si>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</si>
  <si>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1700921250</t>
  </si>
  <si>
    <t>1700900000</t>
  </si>
  <si>
    <t>Основное мероприятие: "Обеспечение предоставления органами местного самоуправления округа мер социальной поддержки в виде предоставления единовременной денежной выплаты лицам в добровольном порядке заключившим контракт о прохождении военной службы в Вооруженных силах Российской Федерации"</t>
  </si>
  <si>
    <t>1910683040</t>
  </si>
  <si>
    <t>1910600000</t>
  </si>
  <si>
    <t>Приобретение подвижного пассажирского транспорта общего пользования (автобусов) для осуществления перевозок пассажиров и багажа на муниципальных маршрутах регулярных перевозок</t>
  </si>
  <si>
    <t>0500697330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</si>
  <si>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дотации 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</t>
  </si>
  <si>
    <t>1600155490</t>
  </si>
  <si>
    <t>2020655490</t>
  </si>
  <si>
    <t>2400155490</t>
  </si>
  <si>
    <t>Исполнение</t>
  </si>
  <si>
    <t>бюджетных ассигнований на реализацию муниципальных программ за 2023 год</t>
  </si>
  <si>
    <t>Утверждено, тыс. руб.</t>
  </si>
  <si>
    <t>Исполнено, тыс. руб.</t>
  </si>
  <si>
    <t>% исполнения</t>
  </si>
  <si>
    <t>0</t>
  </si>
  <si>
    <t>от 28.05.2024 № 229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</si>
</sst>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0.0;\-#0.0;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&quot;0&quot;#;\-&quot;0&quot;#;00"/>
    <numFmt numFmtId="182" formatCode="#0.0;\-#0;"/>
    <numFmt numFmtId="183" formatCode="#0.0;\-#0.00;"/>
    <numFmt numFmtId="184" formatCode="#0.0;\-#0.000;"/>
    <numFmt numFmtId="185" formatCode="#,##0.0"/>
    <numFmt numFmtId="186" formatCode="000000"/>
  </numFmts>
  <fonts count="5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i/>
      <sz val="14"/>
      <color indexed="8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/>
    </xf>
    <xf numFmtId="49" fontId="1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 indent="3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right" vertical="top" wrapText="1"/>
    </xf>
    <xf numFmtId="49" fontId="1" fillId="0" borderId="10" xfId="58" applyNumberFormat="1" applyFont="1" applyFill="1" applyBorder="1" applyAlignment="1">
      <alignment horizontal="right" vertical="top"/>
    </xf>
    <xf numFmtId="49" fontId="1" fillId="0" borderId="10" xfId="0" applyNumberFormat="1" applyFont="1" applyFill="1" applyBorder="1" applyAlignment="1">
      <alignment horizontal="right" vertical="top" wrapText="1"/>
    </xf>
    <xf numFmtId="49" fontId="2" fillId="0" borderId="10" xfId="58" applyNumberFormat="1" applyFont="1" applyFill="1" applyBorder="1" applyAlignment="1">
      <alignment horizontal="right" vertical="top"/>
    </xf>
    <xf numFmtId="0" fontId="1" fillId="33" borderId="12" xfId="0" applyNumberFormat="1" applyFont="1" applyFill="1" applyBorder="1" applyAlignment="1" applyProtection="1">
      <alignment vertical="top" wrapText="1"/>
      <protection/>
    </xf>
    <xf numFmtId="0" fontId="1" fillId="33" borderId="13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 vertical="top"/>
    </xf>
    <xf numFmtId="185" fontId="8" fillId="0" borderId="10" xfId="0" applyNumberFormat="1" applyFont="1" applyFill="1" applyBorder="1" applyAlignment="1">
      <alignment horizontal="right" indent="1"/>
    </xf>
    <xf numFmtId="185" fontId="6" fillId="0" borderId="10" xfId="0" applyNumberFormat="1" applyFont="1" applyFill="1" applyBorder="1" applyAlignment="1">
      <alignment horizontal="right" indent="1"/>
    </xf>
    <xf numFmtId="0" fontId="6" fillId="0" borderId="10" xfId="0" applyFont="1" applyFill="1" applyBorder="1" applyAlignment="1">
      <alignment horizontal="right" indent="1"/>
    </xf>
    <xf numFmtId="174" fontId="6" fillId="0" borderId="10" xfId="0" applyNumberFormat="1" applyFont="1" applyFill="1" applyBorder="1" applyAlignment="1">
      <alignment horizontal="right" indent="1"/>
    </xf>
    <xf numFmtId="0" fontId="2" fillId="0" borderId="10" xfId="0" applyFont="1" applyFill="1" applyBorder="1" applyAlignment="1">
      <alignment horizontal="right" wrapText="1"/>
    </xf>
    <xf numFmtId="0" fontId="1" fillId="0" borderId="10" xfId="53" applyNumberFormat="1" applyFont="1" applyFill="1" applyBorder="1" applyAlignment="1" applyProtection="1">
      <alignment horizontal="left" wrapText="1"/>
      <protection hidden="1"/>
    </xf>
    <xf numFmtId="49" fontId="1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left" wrapText="1"/>
      <protection/>
    </xf>
    <xf numFmtId="0" fontId="9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left" wrapText="1"/>
      <protection hidden="1"/>
    </xf>
    <xf numFmtId="0" fontId="1" fillId="0" borderId="14" xfId="0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49" fontId="2" fillId="0" borderId="10" xfId="0" applyNumberFormat="1" applyFont="1" applyFill="1" applyBorder="1" applyAlignment="1">
      <alignment horizontal="right" wrapText="1"/>
    </xf>
    <xf numFmtId="49" fontId="1" fillId="0" borderId="12" xfId="0" applyNumberFormat="1" applyFont="1" applyFill="1" applyBorder="1" applyAlignment="1" applyProtection="1">
      <alignment horizontal="right"/>
      <protection/>
    </xf>
    <xf numFmtId="0" fontId="9" fillId="0" borderId="15" xfId="0" applyNumberFormat="1" applyFont="1" applyFill="1" applyBorder="1" applyAlignment="1" applyProtection="1">
      <alignment horizontal="left" wrapText="1"/>
      <protection/>
    </xf>
    <xf numFmtId="0" fontId="1" fillId="33" borderId="12" xfId="0" applyNumberFormat="1" applyFont="1" applyFill="1" applyBorder="1" applyAlignment="1" applyProtection="1">
      <alignment horizontal="justify" vertical="top" wrapText="1"/>
      <protection/>
    </xf>
    <xf numFmtId="0" fontId="1" fillId="0" borderId="10" xfId="0" applyFont="1" applyFill="1" applyBorder="1" applyAlignment="1">
      <alignment horizontal="left" vertical="top" wrapText="1" indent="1"/>
    </xf>
    <xf numFmtId="0" fontId="1" fillId="0" borderId="10" xfId="0" applyFont="1" applyFill="1" applyBorder="1" applyAlignment="1">
      <alignment horizontal="left" wrapText="1"/>
    </xf>
    <xf numFmtId="0" fontId="1" fillId="33" borderId="16" xfId="0" applyNumberFormat="1" applyFont="1" applyFill="1" applyBorder="1" applyAlignment="1" applyProtection="1">
      <alignment horizontal="justify" vertical="top" wrapText="1"/>
      <protection/>
    </xf>
    <xf numFmtId="0" fontId="1" fillId="33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 indent="2"/>
    </xf>
    <xf numFmtId="0" fontId="1" fillId="0" borderId="10" xfId="0" applyFont="1" applyFill="1" applyBorder="1" applyAlignment="1">
      <alignment horizontal="left" wrapText="1" indent="3"/>
    </xf>
    <xf numFmtId="0" fontId="1" fillId="33" borderId="15" xfId="0" applyNumberFormat="1" applyFont="1" applyFill="1" applyBorder="1" applyAlignment="1" applyProtection="1">
      <alignment horizontal="left" vertical="top" wrapText="1" indent="2"/>
      <protection/>
    </xf>
    <xf numFmtId="0" fontId="1" fillId="33" borderId="17" xfId="0" applyNumberFormat="1" applyFont="1" applyFill="1" applyBorder="1" applyAlignment="1" applyProtection="1">
      <alignment horizontal="left" vertical="top" wrapText="1" indent="2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 applyProtection="1">
      <alignment horizontal="left" vertical="top" wrapText="1"/>
      <protection/>
    </xf>
    <xf numFmtId="0" fontId="6" fillId="33" borderId="12" xfId="0" applyNumberFormat="1" applyFont="1" applyFill="1" applyBorder="1" applyAlignment="1" applyProtection="1">
      <alignment horizontal="left" vertical="top" wrapText="1"/>
      <protection/>
    </xf>
    <xf numFmtId="0" fontId="1" fillId="33" borderId="12" xfId="0" applyNumberFormat="1" applyFont="1" applyFill="1" applyBorder="1" applyAlignment="1" applyProtection="1">
      <alignment horizontal="left" vertical="top" wrapText="1"/>
      <protection/>
    </xf>
    <xf numFmtId="0" fontId="1" fillId="33" borderId="18" xfId="0" applyNumberFormat="1" applyFont="1" applyFill="1" applyBorder="1" applyAlignment="1" applyProtection="1">
      <alignment horizontal="left" vertical="top" wrapText="1"/>
      <protection/>
    </xf>
    <xf numFmtId="0" fontId="2" fillId="33" borderId="18" xfId="0" applyNumberFormat="1" applyFont="1" applyFill="1" applyBorder="1" applyAlignment="1" applyProtection="1">
      <alignment horizontal="left" vertical="top" wrapText="1"/>
      <protection/>
    </xf>
    <xf numFmtId="0" fontId="1" fillId="33" borderId="15" xfId="0" applyNumberFormat="1" applyFont="1" applyFill="1" applyBorder="1" applyAlignment="1" applyProtection="1">
      <alignment horizontal="left" vertical="top" wrapText="1"/>
      <protection/>
    </xf>
    <xf numFmtId="0" fontId="2" fillId="33" borderId="12" xfId="0" applyNumberFormat="1" applyFont="1" applyFill="1" applyBorder="1" applyAlignment="1" applyProtection="1">
      <alignment horizontal="left" vertical="top" wrapText="1"/>
      <protection/>
    </xf>
    <xf numFmtId="0" fontId="2" fillId="33" borderId="19" xfId="0" applyNumberFormat="1" applyFont="1" applyFill="1" applyBorder="1" applyAlignment="1" applyProtection="1">
      <alignment horizontal="left" vertical="top" wrapText="1"/>
      <protection/>
    </xf>
    <xf numFmtId="0" fontId="1" fillId="33" borderId="16" xfId="0" applyNumberFormat="1" applyFont="1" applyFill="1" applyBorder="1" applyAlignment="1" applyProtection="1">
      <alignment horizontal="left" vertical="top" wrapText="1"/>
      <protection/>
    </xf>
    <xf numFmtId="0" fontId="11" fillId="33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Font="1" applyBorder="1" applyAlignment="1">
      <alignment horizontal="left" vertical="center" wrapText="1"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0" fontId="1" fillId="33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33" borderId="12" xfId="0" applyNumberFormat="1" applyFont="1" applyFill="1" applyBorder="1" applyAlignment="1" applyProtection="1">
      <alignment horizontal="left" wrapText="1"/>
      <protection/>
    </xf>
    <xf numFmtId="0" fontId="2" fillId="33" borderId="15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 applyProtection="1">
      <alignment horizontal="center"/>
      <protection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 applyProtection="1">
      <alignment horizontal="center"/>
      <protection/>
    </xf>
    <xf numFmtId="0" fontId="2" fillId="33" borderId="16" xfId="0" applyNumberFormat="1" applyFont="1" applyFill="1" applyBorder="1" applyAlignment="1" applyProtection="1">
      <alignment horizontal="center" wrapText="1"/>
      <protection/>
    </xf>
    <xf numFmtId="0" fontId="1" fillId="33" borderId="16" xfId="0" applyNumberFormat="1" applyFont="1" applyFill="1" applyBorder="1" applyAlignment="1" applyProtection="1">
      <alignment horizontal="center" wrapText="1"/>
      <protection/>
    </xf>
    <xf numFmtId="0" fontId="1" fillId="33" borderId="20" xfId="0" applyNumberFormat="1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49" fontId="1" fillId="0" borderId="2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9" fontId="1" fillId="0" borderId="18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21" xfId="0" applyNumberFormat="1" applyFont="1" applyFill="1" applyBorder="1" applyAlignment="1" applyProtection="1">
      <alignment horizontal="center"/>
      <protection/>
    </xf>
    <xf numFmtId="49" fontId="1" fillId="0" borderId="22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center"/>
      <protection/>
    </xf>
    <xf numFmtId="49" fontId="1" fillId="0" borderId="19" xfId="0" applyNumberFormat="1" applyFont="1" applyFill="1" applyBorder="1" applyAlignment="1" applyProtection="1">
      <alignment horizontal="center"/>
      <protection/>
    </xf>
    <xf numFmtId="49" fontId="2" fillId="0" borderId="23" xfId="0" applyNumberFormat="1" applyFont="1" applyFill="1" applyBorder="1" applyAlignment="1" applyProtection="1">
      <alignment horizontal="center"/>
      <protection/>
    </xf>
    <xf numFmtId="49" fontId="2" fillId="0" borderId="22" xfId="0" applyNumberFormat="1" applyFont="1" applyFill="1" applyBorder="1" applyAlignment="1" applyProtection="1">
      <alignment horizontal="center"/>
      <protection/>
    </xf>
    <xf numFmtId="49" fontId="1" fillId="0" borderId="23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58" applyNumberFormat="1" applyFont="1" applyFill="1" applyBorder="1" applyAlignment="1">
      <alignment horizontal="center"/>
    </xf>
    <xf numFmtId="49" fontId="2" fillId="0" borderId="10" xfId="58" applyNumberFormat="1" applyFont="1" applyFill="1" applyBorder="1" applyAlignment="1">
      <alignment horizontal="center" vertical="top"/>
    </xf>
    <xf numFmtId="185" fontId="8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58" applyNumberFormat="1" applyFont="1" applyFill="1" applyBorder="1" applyAlignment="1">
      <alignment horizontal="center" vertical="top"/>
    </xf>
    <xf numFmtId="185" fontId="6" fillId="0" borderId="10" xfId="0" applyNumberFormat="1" applyFont="1" applyFill="1" applyBorder="1" applyAlignment="1">
      <alignment horizontal="center"/>
    </xf>
    <xf numFmtId="49" fontId="1" fillId="0" borderId="10" xfId="58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58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58" applyNumberFormat="1" applyFont="1" applyFill="1" applyBorder="1" applyAlignment="1">
      <alignment horizontal="center" vertical="top"/>
    </xf>
    <xf numFmtId="185" fontId="8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58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justify" wrapText="1"/>
    </xf>
    <xf numFmtId="49" fontId="1" fillId="0" borderId="10" xfId="58" applyNumberFormat="1" applyFont="1" applyFill="1" applyBorder="1" applyAlignment="1">
      <alignment horizontal="center" vertical="justify"/>
    </xf>
    <xf numFmtId="49" fontId="1" fillId="0" borderId="10" xfId="0" applyNumberFormat="1" applyFont="1" applyFill="1" applyBorder="1" applyAlignment="1" applyProtection="1">
      <alignment horizontal="center" vertical="distributed"/>
      <protection/>
    </xf>
    <xf numFmtId="49" fontId="1" fillId="0" borderId="10" xfId="0" applyNumberFormat="1" applyFont="1" applyFill="1" applyBorder="1" applyAlignment="1">
      <alignment horizontal="center" vertical="distributed" wrapText="1"/>
    </xf>
    <xf numFmtId="49" fontId="1" fillId="0" borderId="10" xfId="58" applyNumberFormat="1" applyFont="1" applyFill="1" applyBorder="1" applyAlignment="1">
      <alignment horizontal="center" vertical="distributed"/>
    </xf>
    <xf numFmtId="49" fontId="1" fillId="0" borderId="24" xfId="0" applyNumberFormat="1" applyFont="1" applyFill="1" applyBorder="1" applyAlignment="1" applyProtection="1">
      <alignment horizontal="center"/>
      <protection/>
    </xf>
    <xf numFmtId="49" fontId="2" fillId="0" borderId="24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vertical="justify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/>
    </xf>
    <xf numFmtId="185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1" fillId="33" borderId="19" xfId="0" applyNumberFormat="1" applyFont="1" applyFill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0" borderId="10" xfId="58" applyNumberFormat="1" applyFont="1" applyFill="1" applyBorder="1" applyAlignment="1">
      <alignment horizontal="center" vertical="top"/>
    </xf>
    <xf numFmtId="185" fontId="12" fillId="0" borderId="10" xfId="0" applyNumberFormat="1" applyFont="1" applyFill="1" applyBorder="1" applyAlignment="1">
      <alignment horizontal="center"/>
    </xf>
    <xf numFmtId="0" fontId="11" fillId="33" borderId="12" xfId="0" applyNumberFormat="1" applyFont="1" applyFill="1" applyBorder="1" applyAlignment="1" applyProtection="1">
      <alignment horizontal="left" vertical="top" wrapText="1"/>
      <protection/>
    </xf>
    <xf numFmtId="49" fontId="11" fillId="0" borderId="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3" fillId="0" borderId="10" xfId="0" applyNumberFormat="1" applyFont="1" applyFill="1" applyBorder="1" applyAlignment="1" applyProtection="1">
      <alignment horizontal="left" wrapText="1"/>
      <protection/>
    </xf>
    <xf numFmtId="49" fontId="10" fillId="0" borderId="16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58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 applyProtection="1">
      <alignment horizontal="center"/>
      <protection/>
    </xf>
    <xf numFmtId="49" fontId="11" fillId="0" borderId="10" xfId="0" applyNumberFormat="1" applyFont="1" applyFill="1" applyBorder="1" applyAlignment="1" applyProtection="1">
      <alignment horizontal="center" vertical="center"/>
      <protection/>
    </xf>
    <xf numFmtId="49" fontId="1" fillId="34" borderId="10" xfId="0" applyNumberFormat="1" applyFont="1" applyFill="1" applyBorder="1" applyAlignment="1" applyProtection="1">
      <alignment horizontal="center" vertical="center"/>
      <protection/>
    </xf>
    <xf numFmtId="49" fontId="1" fillId="34" borderId="10" xfId="0" applyNumberFormat="1" applyFont="1" applyFill="1" applyBorder="1" applyAlignment="1" applyProtection="1">
      <alignment horizontal="center"/>
      <protection/>
    </xf>
    <xf numFmtId="49" fontId="1" fillId="34" borderId="10" xfId="0" applyNumberFormat="1" applyFont="1" applyFill="1" applyBorder="1" applyAlignment="1">
      <alignment horizontal="center" wrapText="1"/>
    </xf>
    <xf numFmtId="49" fontId="1" fillId="34" borderId="10" xfId="58" applyNumberFormat="1" applyFont="1" applyFill="1" applyBorder="1" applyAlignment="1">
      <alignment horizontal="center"/>
    </xf>
    <xf numFmtId="185" fontId="6" fillId="34" borderId="10" xfId="0" applyNumberFormat="1" applyFont="1" applyFill="1" applyBorder="1" applyAlignment="1">
      <alignment horizontal="center"/>
    </xf>
    <xf numFmtId="174" fontId="6" fillId="34" borderId="10" xfId="0" applyNumberFormat="1" applyFont="1" applyFill="1" applyBorder="1" applyAlignment="1">
      <alignment horizontal="center"/>
    </xf>
    <xf numFmtId="0" fontId="1" fillId="34" borderId="12" xfId="0" applyNumberFormat="1" applyFont="1" applyFill="1" applyBorder="1" applyAlignment="1" applyProtection="1">
      <alignment horizontal="left" vertical="top" wrapText="1"/>
      <protection/>
    </xf>
    <xf numFmtId="49" fontId="1" fillId="34" borderId="16" xfId="0" applyNumberFormat="1" applyFont="1" applyFill="1" applyBorder="1" applyAlignment="1" applyProtection="1">
      <alignment horizontal="center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49" fontId="1" fillId="34" borderId="10" xfId="58" applyNumberFormat="1" applyFont="1" applyFill="1" applyBorder="1" applyAlignment="1">
      <alignment horizontal="center" vertical="top"/>
    </xf>
    <xf numFmtId="49" fontId="1" fillId="34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49" fontId="11" fillId="0" borderId="10" xfId="58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 applyProtection="1">
      <alignment horizontal="center"/>
      <protection/>
    </xf>
    <xf numFmtId="49" fontId="1" fillId="34" borderId="12" xfId="0" applyNumberFormat="1" applyFont="1" applyFill="1" applyBorder="1" applyAlignment="1" applyProtection="1">
      <alignment horizontal="center"/>
      <protection/>
    </xf>
    <xf numFmtId="0" fontId="1" fillId="34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53" applyNumberFormat="1" applyFont="1" applyFill="1" applyBorder="1" applyAlignment="1" applyProtection="1">
      <alignment horizontal="left" wrapText="1"/>
      <protection hidden="1"/>
    </xf>
    <xf numFmtId="0" fontId="10" fillId="0" borderId="10" xfId="0" applyFont="1" applyFill="1" applyBorder="1" applyAlignment="1">
      <alignment horizontal="center" wrapText="1"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49" fontId="11" fillId="0" borderId="12" xfId="0" applyNumberFormat="1" applyFont="1" applyFill="1" applyBorder="1" applyAlignment="1" applyProtection="1">
      <alignment horizontal="center"/>
      <protection/>
    </xf>
    <xf numFmtId="49" fontId="1" fillId="34" borderId="22" xfId="0" applyNumberFormat="1" applyFont="1" applyFill="1" applyBorder="1" applyAlignment="1" applyProtection="1">
      <alignment horizontal="center"/>
      <protection/>
    </xf>
    <xf numFmtId="49" fontId="11" fillId="0" borderId="16" xfId="0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justify"/>
    </xf>
    <xf numFmtId="0" fontId="10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0" xfId="53" applyNumberFormat="1" applyFont="1" applyFill="1" applyBorder="1" applyAlignment="1" applyProtection="1">
      <alignment horizontal="left" wrapText="1"/>
      <protection hidden="1"/>
    </xf>
    <xf numFmtId="49" fontId="1" fillId="34" borderId="18" xfId="0" applyNumberFormat="1" applyFont="1" applyFill="1" applyBorder="1" applyAlignment="1" applyProtection="1">
      <alignment horizontal="center"/>
      <protection/>
    </xf>
    <xf numFmtId="0" fontId="1" fillId="34" borderId="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 vertical="top" wrapText="1"/>
    </xf>
    <xf numFmtId="49" fontId="1" fillId="34" borderId="14" xfId="58" applyNumberFormat="1" applyFont="1" applyFill="1" applyBorder="1" applyAlignment="1">
      <alignment horizontal="center" vertical="top"/>
    </xf>
    <xf numFmtId="185" fontId="6" fillId="34" borderId="1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/>
    </xf>
    <xf numFmtId="0" fontId="1" fillId="0" borderId="23" xfId="0" applyNumberFormat="1" applyFont="1" applyFill="1" applyBorder="1" applyAlignment="1" applyProtection="1">
      <alignment horizontal="center" wrapText="1"/>
      <protection/>
    </xf>
    <xf numFmtId="0" fontId="1" fillId="0" borderId="16" xfId="0" applyNumberFormat="1" applyFont="1" applyFill="1" applyBorder="1" applyAlignment="1" applyProtection="1">
      <alignment horizontal="center" wrapText="1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 wrapText="1"/>
      <protection/>
    </xf>
    <xf numFmtId="49" fontId="11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49" fontId="1" fillId="0" borderId="10" xfId="0" applyNumberFormat="1" applyFont="1" applyFill="1" applyBorder="1" applyAlignment="1" applyProtection="1">
      <alignment horizontal="center" vertical="justify" wrapText="1"/>
      <protection/>
    </xf>
    <xf numFmtId="174" fontId="8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center" vertical="justify" wrapText="1"/>
      <protection/>
    </xf>
    <xf numFmtId="49" fontId="11" fillId="0" borderId="10" xfId="0" applyNumberFormat="1" applyFont="1" applyFill="1" applyBorder="1" applyAlignment="1">
      <alignment horizontal="center" vertical="justify" wrapText="1"/>
    </xf>
    <xf numFmtId="49" fontId="11" fillId="0" borderId="10" xfId="58" applyNumberFormat="1" applyFont="1" applyFill="1" applyBorder="1" applyAlignment="1">
      <alignment horizontal="center" vertical="justify"/>
    </xf>
    <xf numFmtId="0" fontId="11" fillId="0" borderId="16" xfId="0" applyNumberFormat="1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>
      <alignment horizontal="left" wrapText="1"/>
    </xf>
    <xf numFmtId="0" fontId="1" fillId="0" borderId="18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center" vertical="distributed"/>
      <protection/>
    </xf>
    <xf numFmtId="49" fontId="11" fillId="0" borderId="10" xfId="0" applyNumberFormat="1" applyFont="1" applyFill="1" applyBorder="1" applyAlignment="1">
      <alignment horizontal="center" vertical="distributed" wrapText="1"/>
    </xf>
    <xf numFmtId="49" fontId="11" fillId="0" borderId="10" xfId="58" applyNumberFormat="1" applyFont="1" applyFill="1" applyBorder="1" applyAlignment="1">
      <alignment horizontal="center" vertical="distributed"/>
    </xf>
    <xf numFmtId="0" fontId="13" fillId="0" borderId="10" xfId="0" applyFont="1" applyFill="1" applyBorder="1" applyAlignment="1">
      <alignment horizontal="left" vertical="top" wrapText="1"/>
    </xf>
    <xf numFmtId="0" fontId="2" fillId="0" borderId="16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1" xfId="0" applyNumberFormat="1" applyFont="1" applyFill="1" applyBorder="1" applyAlignment="1" applyProtection="1">
      <alignment horizontal="left" vertical="top" wrapText="1"/>
      <protection/>
    </xf>
    <xf numFmtId="49" fontId="11" fillId="0" borderId="23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174" fontId="6" fillId="0" borderId="10" xfId="0" applyNumberFormat="1" applyFont="1" applyFill="1" applyBorder="1" applyAlignment="1" applyProtection="1">
      <alignment horizontal="right" inden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74" fontId="12" fillId="0" borderId="10" xfId="0" applyNumberFormat="1" applyFont="1" applyFill="1" applyBorder="1" applyAlignment="1" applyProtection="1">
      <alignment horizontal="right" inden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49" fontId="10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0" xfId="58" applyNumberFormat="1" applyFont="1" applyFill="1" applyBorder="1" applyAlignment="1">
      <alignment horizontal="center"/>
    </xf>
    <xf numFmtId="185" fontId="6" fillId="0" borderId="1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center"/>
      <protection/>
    </xf>
    <xf numFmtId="2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0" xfId="58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" fillId="33" borderId="10" xfId="0" applyNumberFormat="1" applyFont="1" applyFill="1" applyBorder="1" applyAlignment="1" applyProtection="1">
      <alignment vertical="top" wrapText="1"/>
      <protection/>
    </xf>
    <xf numFmtId="185" fontId="6" fillId="35" borderId="10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 wrapText="1"/>
    </xf>
    <xf numFmtId="49" fontId="1" fillId="35" borderId="10" xfId="58" applyNumberFormat="1" applyFont="1" applyFill="1" applyBorder="1" applyAlignment="1">
      <alignment horizontal="center"/>
    </xf>
    <xf numFmtId="49" fontId="11" fillId="35" borderId="10" xfId="0" applyNumberFormat="1" applyFont="1" applyFill="1" applyBorder="1" applyAlignment="1">
      <alignment horizontal="center" wrapText="1"/>
    </xf>
    <xf numFmtId="49" fontId="11" fillId="35" borderId="10" xfId="58" applyNumberFormat="1" applyFont="1" applyFill="1" applyBorder="1" applyAlignment="1">
      <alignment horizontal="center"/>
    </xf>
    <xf numFmtId="185" fontId="12" fillId="35" borderId="10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 applyProtection="1">
      <alignment horizontal="center"/>
      <protection/>
    </xf>
    <xf numFmtId="174" fontId="6" fillId="35" borderId="10" xfId="0" applyNumberFormat="1" applyFont="1" applyFill="1" applyBorder="1" applyAlignment="1">
      <alignment horizontal="center"/>
    </xf>
    <xf numFmtId="174" fontId="6" fillId="35" borderId="10" xfId="0" applyNumberFormat="1" applyFont="1" applyFill="1" applyBorder="1" applyAlignment="1" applyProtection="1">
      <alignment horizontal="center"/>
      <protection/>
    </xf>
    <xf numFmtId="49" fontId="11" fillId="35" borderId="10" xfId="0" applyNumberFormat="1" applyFont="1" applyFill="1" applyBorder="1" applyAlignment="1" applyProtection="1">
      <alignment horizontal="center"/>
      <protection/>
    </xf>
    <xf numFmtId="185" fontId="8" fillId="35" borderId="10" xfId="0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49" fontId="1" fillId="0" borderId="26" xfId="0" applyNumberFormat="1" applyFont="1" applyFill="1" applyBorder="1" applyAlignment="1" applyProtection="1">
      <alignment horizontal="center"/>
      <protection/>
    </xf>
    <xf numFmtId="0" fontId="11" fillId="33" borderId="11" xfId="0" applyNumberFormat="1" applyFont="1" applyFill="1" applyBorder="1" applyAlignment="1" applyProtection="1">
      <alignment horizontal="left" vertical="top" wrapText="1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0" fontId="1" fillId="0" borderId="20" xfId="0" applyNumberFormat="1" applyFont="1" applyFill="1" applyBorder="1" applyAlignment="1" applyProtection="1">
      <alignment horizontal="center" wrapText="1"/>
      <protection/>
    </xf>
    <xf numFmtId="0" fontId="11" fillId="0" borderId="20" xfId="0" applyNumberFormat="1" applyFont="1" applyFill="1" applyBorder="1" applyAlignment="1" applyProtection="1">
      <alignment horizontal="center" wrapText="1"/>
      <protection/>
    </xf>
    <xf numFmtId="0" fontId="11" fillId="35" borderId="10" xfId="0" applyNumberFormat="1" applyFont="1" applyFill="1" applyBorder="1" applyAlignment="1" applyProtection="1">
      <alignment vertical="top" wrapText="1"/>
      <protection/>
    </xf>
    <xf numFmtId="49" fontId="1" fillId="33" borderId="26" xfId="0" applyNumberFormat="1" applyFont="1" applyFill="1" applyBorder="1" applyAlignment="1" applyProtection="1">
      <alignment horizontal="center" wrapText="1"/>
      <protection/>
    </xf>
    <xf numFmtId="49" fontId="1" fillId="0" borderId="1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>
      <alignment wrapText="1"/>
    </xf>
    <xf numFmtId="49" fontId="1" fillId="0" borderId="10" xfId="58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58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4" xfId="58" applyNumberFormat="1" applyFont="1" applyFill="1" applyBorder="1" applyAlignment="1">
      <alignment horizontal="center" vertical="top"/>
    </xf>
    <xf numFmtId="185" fontId="6" fillId="0" borderId="14" xfId="0" applyNumberFormat="1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1" fontId="1" fillId="0" borderId="0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6"/>
  <sheetViews>
    <sheetView tabSelected="1" view="pageLayout" zoomScale="75" zoomScalePageLayoutView="75" workbookViewId="0" topLeftCell="A1">
      <selection activeCell="G5" sqref="G5:I5"/>
    </sheetView>
  </sheetViews>
  <sheetFormatPr defaultColWidth="8.875" defaultRowHeight="12.75"/>
  <cols>
    <col min="1" max="1" width="89.125" style="1" customWidth="1"/>
    <col min="2" max="2" width="18.25390625" style="1" customWidth="1"/>
    <col min="3" max="3" width="11.625" style="1" customWidth="1"/>
    <col min="4" max="4" width="6.125" style="6" customWidth="1"/>
    <col min="5" max="5" width="9.625" style="7" customWidth="1"/>
    <col min="6" max="6" width="11.625" style="7" customWidth="1"/>
    <col min="7" max="7" width="18.25390625" style="2" customWidth="1"/>
    <col min="8" max="8" width="17.875" style="2" customWidth="1"/>
    <col min="9" max="9" width="19.125" style="2" customWidth="1"/>
    <col min="10" max="16384" width="8.875" style="2" customWidth="1"/>
  </cols>
  <sheetData>
    <row r="1" spans="4:9" ht="18.75">
      <c r="D1" s="296" t="s">
        <v>551</v>
      </c>
      <c r="E1" s="296"/>
      <c r="F1" s="296"/>
      <c r="G1" s="296"/>
      <c r="H1" s="296"/>
      <c r="I1" s="296"/>
    </row>
    <row r="2" spans="4:9" ht="18.75">
      <c r="D2" s="296"/>
      <c r="E2" s="296"/>
      <c r="F2" s="296"/>
      <c r="G2" s="296"/>
      <c r="H2" s="296"/>
      <c r="I2" s="296"/>
    </row>
    <row r="3" spans="4:9" ht="18.75">
      <c r="D3" s="56"/>
      <c r="E3" s="56"/>
      <c r="F3" s="56"/>
      <c r="G3" s="296" t="s">
        <v>56</v>
      </c>
      <c r="H3" s="296"/>
      <c r="I3" s="296"/>
    </row>
    <row r="4" spans="4:9" ht="18.75">
      <c r="D4" s="56"/>
      <c r="E4" s="56"/>
      <c r="F4" s="56"/>
      <c r="G4" s="296" t="s">
        <v>546</v>
      </c>
      <c r="H4" s="296"/>
      <c r="I4" s="296"/>
    </row>
    <row r="5" spans="4:9" ht="18.75">
      <c r="D5" s="271"/>
      <c r="E5" s="272"/>
      <c r="F5" s="272"/>
      <c r="G5" s="297" t="s">
        <v>572</v>
      </c>
      <c r="H5" s="297"/>
      <c r="I5" s="297"/>
    </row>
    <row r="6" spans="1:7" ht="18" customHeight="1">
      <c r="A6" s="300" t="s">
        <v>566</v>
      </c>
      <c r="B6" s="300"/>
      <c r="C6" s="300"/>
      <c r="D6" s="300"/>
      <c r="E6" s="300"/>
      <c r="F6" s="300"/>
      <c r="G6" s="300"/>
    </row>
    <row r="7" spans="1:7" ht="18" customHeight="1">
      <c r="A7" s="300" t="s">
        <v>567</v>
      </c>
      <c r="B7" s="300"/>
      <c r="C7" s="300"/>
      <c r="D7" s="300"/>
      <c r="E7" s="300"/>
      <c r="F7" s="300"/>
      <c r="G7" s="300"/>
    </row>
    <row r="8" spans="1:3" ht="18.75">
      <c r="A8" s="4"/>
      <c r="B8" s="4"/>
      <c r="C8" s="4"/>
    </row>
    <row r="9" spans="1:9" s="4" customFormat="1" ht="42.75" customHeight="1">
      <c r="A9" s="298" t="s">
        <v>259</v>
      </c>
      <c r="B9" s="298" t="s">
        <v>256</v>
      </c>
      <c r="C9" s="40" t="s">
        <v>108</v>
      </c>
      <c r="D9" s="298" t="s">
        <v>255</v>
      </c>
      <c r="E9" s="292" t="s">
        <v>258</v>
      </c>
      <c r="F9" s="292" t="s">
        <v>257</v>
      </c>
      <c r="G9" s="294" t="s">
        <v>568</v>
      </c>
      <c r="H9" s="295" t="s">
        <v>569</v>
      </c>
      <c r="I9" s="295" t="s">
        <v>570</v>
      </c>
    </row>
    <row r="10" spans="1:9" s="4" customFormat="1" ht="42.75" customHeight="1">
      <c r="A10" s="299"/>
      <c r="B10" s="299"/>
      <c r="C10" s="5"/>
      <c r="D10" s="299"/>
      <c r="E10" s="293"/>
      <c r="F10" s="293"/>
      <c r="G10" s="294"/>
      <c r="H10" s="295"/>
      <c r="I10" s="295"/>
    </row>
    <row r="11" spans="1:9" s="4" customFormat="1" ht="18.75">
      <c r="A11" s="5">
        <v>1</v>
      </c>
      <c r="B11" s="5">
        <v>2</v>
      </c>
      <c r="C11" s="5"/>
      <c r="D11" s="5">
        <v>3</v>
      </c>
      <c r="E11" s="8">
        <v>4</v>
      </c>
      <c r="F11" s="8">
        <v>5</v>
      </c>
      <c r="G11" s="3">
        <v>6</v>
      </c>
      <c r="H11" s="24">
        <v>7</v>
      </c>
      <c r="I11" s="24">
        <v>8</v>
      </c>
    </row>
    <row r="12" spans="1:9" ht="20.25" hidden="1">
      <c r="A12" s="49" t="s">
        <v>20</v>
      </c>
      <c r="B12" s="31" t="s">
        <v>100</v>
      </c>
      <c r="C12" s="19"/>
      <c r="D12" s="19" t="s">
        <v>309</v>
      </c>
      <c r="E12" s="18"/>
      <c r="F12" s="18"/>
      <c r="G12" s="26" t="e">
        <f>G13</f>
        <v>#REF!</v>
      </c>
      <c r="H12" s="26" t="e">
        <f>H13</f>
        <v>#REF!</v>
      </c>
      <c r="I12" s="26" t="e">
        <f>I13</f>
        <v>#REF!</v>
      </c>
    </row>
    <row r="13" spans="1:9" ht="20.25" hidden="1">
      <c r="A13" s="49" t="s">
        <v>5</v>
      </c>
      <c r="B13" s="31" t="s">
        <v>100</v>
      </c>
      <c r="C13" s="19"/>
      <c r="D13" s="19" t="s">
        <v>309</v>
      </c>
      <c r="E13" s="18" t="s">
        <v>282</v>
      </c>
      <c r="F13" s="18"/>
      <c r="G13" s="26" t="e">
        <f>#REF!</f>
        <v>#REF!</v>
      </c>
      <c r="H13" s="26" t="e">
        <f>#REF!</f>
        <v>#REF!</v>
      </c>
      <c r="I13" s="26" t="e">
        <f>#REF!</f>
        <v>#REF!</v>
      </c>
    </row>
    <row r="14" spans="1:9" s="9" customFormat="1" ht="54.75" customHeight="1" hidden="1">
      <c r="A14" s="50" t="s">
        <v>48</v>
      </c>
      <c r="B14" s="43" t="s">
        <v>6</v>
      </c>
      <c r="C14" s="17"/>
      <c r="D14" s="17"/>
      <c r="E14" s="20"/>
      <c r="F14" s="20"/>
      <c r="G14" s="25">
        <f>G19+G29</f>
        <v>0</v>
      </c>
      <c r="H14" s="25">
        <f>H19+H29</f>
        <v>0</v>
      </c>
      <c r="I14" s="25">
        <f>I19+I29</f>
        <v>0</v>
      </c>
    </row>
    <row r="15" spans="1:9" ht="20.25" hidden="1">
      <c r="A15" s="47" t="s">
        <v>260</v>
      </c>
      <c r="B15" s="31" t="s">
        <v>276</v>
      </c>
      <c r="C15" s="19"/>
      <c r="D15" s="19" t="s">
        <v>261</v>
      </c>
      <c r="E15" s="18"/>
      <c r="F15" s="18"/>
      <c r="G15" s="26">
        <f>G16</f>
        <v>0</v>
      </c>
      <c r="H15" s="27"/>
      <c r="I15" s="27"/>
    </row>
    <row r="16" spans="1:9" ht="20.25" hidden="1">
      <c r="A16" s="51" t="s">
        <v>262</v>
      </c>
      <c r="B16" s="31" t="s">
        <v>276</v>
      </c>
      <c r="C16" s="19"/>
      <c r="D16" s="19" t="s">
        <v>261</v>
      </c>
      <c r="E16" s="18" t="s">
        <v>263</v>
      </c>
      <c r="F16" s="18"/>
      <c r="G16" s="26">
        <f>G17</f>
        <v>0</v>
      </c>
      <c r="H16" s="27"/>
      <c r="I16" s="27"/>
    </row>
    <row r="17" spans="1:9" ht="20.25" hidden="1">
      <c r="A17" s="51" t="s">
        <v>277</v>
      </c>
      <c r="B17" s="31" t="s">
        <v>278</v>
      </c>
      <c r="C17" s="19"/>
      <c r="D17" s="19" t="s">
        <v>261</v>
      </c>
      <c r="E17" s="18" t="s">
        <v>263</v>
      </c>
      <c r="F17" s="18"/>
      <c r="G17" s="26">
        <f>G18</f>
        <v>0</v>
      </c>
      <c r="H17" s="27"/>
      <c r="I17" s="27"/>
    </row>
    <row r="18" spans="1:9" ht="37.5" hidden="1">
      <c r="A18" s="51" t="s">
        <v>269</v>
      </c>
      <c r="B18" s="31" t="s">
        <v>278</v>
      </c>
      <c r="C18" s="19"/>
      <c r="D18" s="19" t="s">
        <v>261</v>
      </c>
      <c r="E18" s="18" t="s">
        <v>263</v>
      </c>
      <c r="F18" s="18" t="s">
        <v>270</v>
      </c>
      <c r="G18" s="26">
        <v>0</v>
      </c>
      <c r="H18" s="27"/>
      <c r="I18" s="27"/>
    </row>
    <row r="19" spans="1:9" ht="56.25" hidden="1">
      <c r="A19" s="46" t="s">
        <v>10</v>
      </c>
      <c r="B19" s="31" t="s">
        <v>11</v>
      </c>
      <c r="C19" s="19"/>
      <c r="D19" s="19"/>
      <c r="E19" s="18"/>
      <c r="F19" s="18"/>
      <c r="G19" s="26">
        <f aca="true" t="shared" si="0" ref="G19:I20">G20</f>
        <v>0</v>
      </c>
      <c r="H19" s="26">
        <f t="shared" si="0"/>
        <v>0</v>
      </c>
      <c r="I19" s="26">
        <f t="shared" si="0"/>
        <v>0</v>
      </c>
    </row>
    <row r="20" spans="1:9" ht="20.25" hidden="1">
      <c r="A20" s="51" t="s">
        <v>279</v>
      </c>
      <c r="B20" s="31" t="s">
        <v>11</v>
      </c>
      <c r="C20" s="19"/>
      <c r="D20" s="19" t="s">
        <v>280</v>
      </c>
      <c r="E20" s="18"/>
      <c r="F20" s="18"/>
      <c r="G20" s="26">
        <f t="shared" si="0"/>
        <v>0</v>
      </c>
      <c r="H20" s="26">
        <f t="shared" si="0"/>
        <v>0</v>
      </c>
      <c r="I20" s="26">
        <f t="shared" si="0"/>
        <v>0</v>
      </c>
    </row>
    <row r="21" spans="1:9" ht="18.75" customHeight="1" hidden="1">
      <c r="A21" s="51" t="s">
        <v>281</v>
      </c>
      <c r="B21" s="31" t="s">
        <v>11</v>
      </c>
      <c r="C21" s="19"/>
      <c r="D21" s="19" t="s">
        <v>280</v>
      </c>
      <c r="E21" s="18" t="s">
        <v>282</v>
      </c>
      <c r="F21" s="18"/>
      <c r="G21" s="26">
        <f>G22+G24+G26</f>
        <v>0</v>
      </c>
      <c r="H21" s="26">
        <f>H22+H24+H26</f>
        <v>0</v>
      </c>
      <c r="I21" s="26">
        <f>I22+I24+I26</f>
        <v>0</v>
      </c>
    </row>
    <row r="22" spans="1:9" ht="59.25" customHeight="1" hidden="1">
      <c r="A22" s="22" t="s">
        <v>31</v>
      </c>
      <c r="B22" s="44" t="s">
        <v>32</v>
      </c>
      <c r="C22" s="34"/>
      <c r="D22" s="19" t="s">
        <v>280</v>
      </c>
      <c r="E22" s="18" t="s">
        <v>282</v>
      </c>
      <c r="F22" s="18"/>
      <c r="G22" s="26">
        <f>G23</f>
        <v>0</v>
      </c>
      <c r="H22" s="27"/>
      <c r="I22" s="27"/>
    </row>
    <row r="23" spans="1:9" ht="39" customHeight="1" hidden="1">
      <c r="A23" s="21" t="s">
        <v>8</v>
      </c>
      <c r="B23" s="44" t="s">
        <v>32</v>
      </c>
      <c r="C23" s="34"/>
      <c r="D23" s="19" t="s">
        <v>280</v>
      </c>
      <c r="E23" s="18" t="s">
        <v>282</v>
      </c>
      <c r="F23" s="18" t="s">
        <v>9</v>
      </c>
      <c r="G23" s="26">
        <v>0</v>
      </c>
      <c r="H23" s="27"/>
      <c r="I23" s="27"/>
    </row>
    <row r="24" spans="1:9" ht="60" customHeight="1" hidden="1">
      <c r="A24" s="23" t="s">
        <v>33</v>
      </c>
      <c r="B24" s="44" t="s">
        <v>7</v>
      </c>
      <c r="C24" s="34"/>
      <c r="D24" s="19" t="s">
        <v>280</v>
      </c>
      <c r="E24" s="18" t="s">
        <v>282</v>
      </c>
      <c r="F24" s="18"/>
      <c r="G24" s="26">
        <f>G25</f>
        <v>0</v>
      </c>
      <c r="H24" s="27"/>
      <c r="I24" s="27"/>
    </row>
    <row r="25" spans="1:9" ht="22.5" customHeight="1" hidden="1">
      <c r="A25" s="21" t="s">
        <v>8</v>
      </c>
      <c r="B25" s="44" t="s">
        <v>7</v>
      </c>
      <c r="C25" s="34"/>
      <c r="D25" s="19" t="s">
        <v>280</v>
      </c>
      <c r="E25" s="18" t="s">
        <v>282</v>
      </c>
      <c r="F25" s="18" t="s">
        <v>9</v>
      </c>
      <c r="G25" s="26">
        <v>0</v>
      </c>
      <c r="H25" s="27">
        <v>0</v>
      </c>
      <c r="I25" s="27">
        <v>0</v>
      </c>
    </row>
    <row r="26" spans="1:9" ht="54" customHeight="1" hidden="1">
      <c r="A26" s="21" t="s">
        <v>38</v>
      </c>
      <c r="B26" s="31" t="s">
        <v>42</v>
      </c>
      <c r="C26" s="19"/>
      <c r="D26" s="19" t="s">
        <v>280</v>
      </c>
      <c r="E26" s="18" t="s">
        <v>282</v>
      </c>
      <c r="F26" s="18"/>
      <c r="G26" s="26">
        <f>G27</f>
        <v>0</v>
      </c>
      <c r="H26" s="26">
        <f>H27</f>
        <v>0</v>
      </c>
      <c r="I26" s="26">
        <f>I27</f>
        <v>0</v>
      </c>
    </row>
    <row r="27" spans="1:9" ht="37.5" hidden="1">
      <c r="A27" s="21" t="s">
        <v>8</v>
      </c>
      <c r="B27" s="31" t="s">
        <v>42</v>
      </c>
      <c r="C27" s="19"/>
      <c r="D27" s="19" t="s">
        <v>280</v>
      </c>
      <c r="E27" s="18" t="s">
        <v>282</v>
      </c>
      <c r="F27" s="18" t="s">
        <v>9</v>
      </c>
      <c r="G27" s="26">
        <v>0</v>
      </c>
      <c r="H27" s="28">
        <v>0</v>
      </c>
      <c r="I27" s="28">
        <v>0</v>
      </c>
    </row>
    <row r="28" spans="1:9" ht="20.25" hidden="1">
      <c r="A28" s="51" t="s">
        <v>283</v>
      </c>
      <c r="B28" s="31" t="s">
        <v>276</v>
      </c>
      <c r="C28" s="19"/>
      <c r="D28" s="19" t="s">
        <v>284</v>
      </c>
      <c r="E28" s="18"/>
      <c r="F28" s="18"/>
      <c r="G28" s="26">
        <f>G29</f>
        <v>0</v>
      </c>
      <c r="H28" s="27"/>
      <c r="I28" s="27"/>
    </row>
    <row r="29" spans="1:9" ht="37.5" customHeight="1" hidden="1">
      <c r="A29" s="21" t="s">
        <v>49</v>
      </c>
      <c r="B29" s="44" t="s">
        <v>50</v>
      </c>
      <c r="C29" s="34"/>
      <c r="D29" s="19"/>
      <c r="E29" s="18"/>
      <c r="F29" s="18"/>
      <c r="G29" s="26">
        <f>G30</f>
        <v>0</v>
      </c>
      <c r="H29" s="26">
        <f aca="true" t="shared" si="1" ref="H29:I32">H30</f>
        <v>0</v>
      </c>
      <c r="I29" s="26">
        <f t="shared" si="1"/>
        <v>0</v>
      </c>
    </row>
    <row r="30" spans="1:9" ht="24" customHeight="1" hidden="1">
      <c r="A30" s="21" t="s">
        <v>260</v>
      </c>
      <c r="B30" s="44" t="s">
        <v>50</v>
      </c>
      <c r="C30" s="34"/>
      <c r="D30" s="19" t="s">
        <v>261</v>
      </c>
      <c r="E30" s="18"/>
      <c r="F30" s="18"/>
      <c r="G30" s="26">
        <f>G31+G35</f>
        <v>0</v>
      </c>
      <c r="H30" s="26">
        <f t="shared" si="1"/>
        <v>0</v>
      </c>
      <c r="I30" s="26">
        <f t="shared" si="1"/>
        <v>0</v>
      </c>
    </row>
    <row r="31" spans="1:9" ht="22.5" customHeight="1" hidden="1">
      <c r="A31" s="21" t="s">
        <v>262</v>
      </c>
      <c r="B31" s="44" t="s">
        <v>50</v>
      </c>
      <c r="C31" s="34"/>
      <c r="D31" s="19" t="s">
        <v>261</v>
      </c>
      <c r="E31" s="18" t="s">
        <v>263</v>
      </c>
      <c r="F31" s="18"/>
      <c r="G31" s="26">
        <f>G32</f>
        <v>0</v>
      </c>
      <c r="H31" s="26">
        <f t="shared" si="1"/>
        <v>0</v>
      </c>
      <c r="I31" s="26">
        <f t="shared" si="1"/>
        <v>0</v>
      </c>
    </row>
    <row r="32" spans="1:9" ht="21" customHeight="1" hidden="1">
      <c r="A32" s="21" t="s">
        <v>51</v>
      </c>
      <c r="B32" s="44" t="s">
        <v>52</v>
      </c>
      <c r="C32" s="34"/>
      <c r="D32" s="19" t="s">
        <v>261</v>
      </c>
      <c r="E32" s="18" t="s">
        <v>263</v>
      </c>
      <c r="F32" s="18"/>
      <c r="G32" s="26">
        <f>G33+G34</f>
        <v>0</v>
      </c>
      <c r="H32" s="26">
        <f t="shared" si="1"/>
        <v>0</v>
      </c>
      <c r="I32" s="26">
        <f t="shared" si="1"/>
        <v>0</v>
      </c>
    </row>
    <row r="33" spans="1:9" ht="27.75" customHeight="1" hidden="1">
      <c r="A33" s="21" t="s">
        <v>269</v>
      </c>
      <c r="B33" s="44" t="s">
        <v>52</v>
      </c>
      <c r="C33" s="34"/>
      <c r="D33" s="19" t="s">
        <v>261</v>
      </c>
      <c r="E33" s="18" t="s">
        <v>263</v>
      </c>
      <c r="F33" s="18" t="s">
        <v>270</v>
      </c>
      <c r="G33" s="26">
        <v>0</v>
      </c>
      <c r="H33" s="28">
        <v>0</v>
      </c>
      <c r="I33" s="28">
        <v>0</v>
      </c>
    </row>
    <row r="34" spans="1:9" ht="27.75" customHeight="1" hidden="1">
      <c r="A34" s="21" t="s">
        <v>65</v>
      </c>
      <c r="B34" s="44" t="s">
        <v>52</v>
      </c>
      <c r="C34" s="34"/>
      <c r="D34" s="19" t="s">
        <v>261</v>
      </c>
      <c r="E34" s="18" t="s">
        <v>263</v>
      </c>
      <c r="F34" s="18" t="s">
        <v>66</v>
      </c>
      <c r="G34" s="26">
        <v>0</v>
      </c>
      <c r="H34" s="28">
        <v>0</v>
      </c>
      <c r="I34" s="28">
        <v>0</v>
      </c>
    </row>
    <row r="35" spans="1:9" ht="27.75" customHeight="1" hidden="1">
      <c r="A35" s="21" t="s">
        <v>63</v>
      </c>
      <c r="B35" s="42" t="s">
        <v>64</v>
      </c>
      <c r="C35" s="34"/>
      <c r="D35" s="19" t="s">
        <v>261</v>
      </c>
      <c r="E35" s="18" t="s">
        <v>263</v>
      </c>
      <c r="F35" s="18"/>
      <c r="G35" s="26">
        <f>G36</f>
        <v>0</v>
      </c>
      <c r="H35" s="26">
        <f>H36</f>
        <v>0</v>
      </c>
      <c r="I35" s="26">
        <f>I36</f>
        <v>0</v>
      </c>
    </row>
    <row r="36" spans="1:9" ht="27.75" customHeight="1" hidden="1">
      <c r="A36" s="46" t="s">
        <v>296</v>
      </c>
      <c r="B36" s="42" t="s">
        <v>64</v>
      </c>
      <c r="C36" s="34"/>
      <c r="D36" s="19" t="s">
        <v>261</v>
      </c>
      <c r="E36" s="18" t="s">
        <v>263</v>
      </c>
      <c r="F36" s="18" t="s">
        <v>297</v>
      </c>
      <c r="G36" s="26">
        <v>0</v>
      </c>
      <c r="H36" s="28">
        <v>0</v>
      </c>
      <c r="I36" s="28">
        <v>0</v>
      </c>
    </row>
    <row r="37" spans="1:9" s="9" customFormat="1" ht="61.5" customHeight="1">
      <c r="A37" s="58" t="s">
        <v>345</v>
      </c>
      <c r="B37" s="83" t="s">
        <v>12</v>
      </c>
      <c r="C37" s="109"/>
      <c r="D37" s="109"/>
      <c r="E37" s="110"/>
      <c r="F37" s="111"/>
      <c r="G37" s="112">
        <f>G38+G47+G52</f>
        <v>10665.1</v>
      </c>
      <c r="H37" s="112">
        <f>H38+H47+H52</f>
        <v>10653.1</v>
      </c>
      <c r="I37" s="112">
        <f>H37/G37*100</f>
        <v>99.9</v>
      </c>
    </row>
    <row r="38" spans="1:9" s="9" customFormat="1" ht="40.5" customHeight="1">
      <c r="A38" s="67" t="s">
        <v>409</v>
      </c>
      <c r="B38" s="150" t="s">
        <v>410</v>
      </c>
      <c r="C38" s="151"/>
      <c r="D38" s="151"/>
      <c r="E38" s="152"/>
      <c r="F38" s="152"/>
      <c r="G38" s="153">
        <f>G41</f>
        <v>10</v>
      </c>
      <c r="H38" s="153">
        <f>H41</f>
        <v>10</v>
      </c>
      <c r="I38" s="112">
        <f aca="true" t="shared" si="2" ref="I38:I99">H38/G38*100</f>
        <v>100</v>
      </c>
    </row>
    <row r="39" spans="1:9" ht="20.25" hidden="1">
      <c r="A39" s="47" t="s">
        <v>260</v>
      </c>
      <c r="B39" s="84" t="s">
        <v>103</v>
      </c>
      <c r="C39" s="113"/>
      <c r="D39" s="113" t="s">
        <v>261</v>
      </c>
      <c r="E39" s="114"/>
      <c r="F39" s="114"/>
      <c r="G39" s="115">
        <f>G40</f>
        <v>10</v>
      </c>
      <c r="H39" s="115" t="e">
        <f>H40</f>
        <v>#REF!</v>
      </c>
      <c r="I39" s="112" t="e">
        <f t="shared" si="2"/>
        <v>#REF!</v>
      </c>
    </row>
    <row r="40" spans="1:9" ht="20.25" hidden="1">
      <c r="A40" s="48" t="s">
        <v>262</v>
      </c>
      <c r="B40" s="84" t="s">
        <v>103</v>
      </c>
      <c r="C40" s="113"/>
      <c r="D40" s="113" t="s">
        <v>261</v>
      </c>
      <c r="E40" s="114" t="s">
        <v>263</v>
      </c>
      <c r="F40" s="114"/>
      <c r="G40" s="115">
        <f>G41</f>
        <v>10</v>
      </c>
      <c r="H40" s="115" t="e">
        <f>H41+#REF!</f>
        <v>#REF!</v>
      </c>
      <c r="I40" s="112" t="e">
        <f t="shared" si="2"/>
        <v>#REF!</v>
      </c>
    </row>
    <row r="41" spans="1:9" ht="41.25" customHeight="1">
      <c r="A41" s="32" t="s">
        <v>62</v>
      </c>
      <c r="B41" s="84" t="s">
        <v>411</v>
      </c>
      <c r="C41" s="113" t="s">
        <v>400</v>
      </c>
      <c r="D41" s="113" t="s">
        <v>261</v>
      </c>
      <c r="E41" s="114" t="s">
        <v>263</v>
      </c>
      <c r="F41" s="114"/>
      <c r="G41" s="115">
        <f>G42</f>
        <v>10</v>
      </c>
      <c r="H41" s="115">
        <f>H42</f>
        <v>10</v>
      </c>
      <c r="I41" s="112">
        <f t="shared" si="2"/>
        <v>100</v>
      </c>
    </row>
    <row r="42" spans="1:9" ht="39" customHeight="1">
      <c r="A42" s="48" t="s">
        <v>269</v>
      </c>
      <c r="B42" s="84" t="s">
        <v>411</v>
      </c>
      <c r="C42" s="84" t="s">
        <v>400</v>
      </c>
      <c r="D42" s="84" t="s">
        <v>261</v>
      </c>
      <c r="E42" s="116" t="s">
        <v>263</v>
      </c>
      <c r="F42" s="116" t="s">
        <v>270</v>
      </c>
      <c r="G42" s="115">
        <v>10</v>
      </c>
      <c r="H42" s="117">
        <v>10</v>
      </c>
      <c r="I42" s="112">
        <f t="shared" si="2"/>
        <v>100</v>
      </c>
    </row>
    <row r="43" spans="1:9" ht="25.5" customHeight="1" hidden="1">
      <c r="A43" s="59" t="s">
        <v>265</v>
      </c>
      <c r="B43" s="84" t="s">
        <v>103</v>
      </c>
      <c r="C43" s="113"/>
      <c r="D43" s="113" t="s">
        <v>266</v>
      </c>
      <c r="E43" s="114"/>
      <c r="F43" s="114"/>
      <c r="G43" s="115" t="e">
        <f>G44+G55</f>
        <v>#REF!</v>
      </c>
      <c r="H43" s="115" t="e">
        <f>H44+H55</f>
        <v>#REF!</v>
      </c>
      <c r="I43" s="112" t="e">
        <f t="shared" si="2"/>
        <v>#REF!</v>
      </c>
    </row>
    <row r="44" spans="1:9" ht="25.5" customHeight="1" hidden="1">
      <c r="A44" s="59" t="s">
        <v>89</v>
      </c>
      <c r="B44" s="84" t="s">
        <v>103</v>
      </c>
      <c r="C44" s="113"/>
      <c r="D44" s="113" t="s">
        <v>266</v>
      </c>
      <c r="E44" s="114" t="s">
        <v>288</v>
      </c>
      <c r="F44" s="114"/>
      <c r="G44" s="115">
        <f>G45+G53</f>
        <v>2918.4</v>
      </c>
      <c r="H44" s="115">
        <f>H45+H53</f>
        <v>2918.4</v>
      </c>
      <c r="I44" s="112">
        <f t="shared" si="2"/>
        <v>100</v>
      </c>
    </row>
    <row r="45" spans="1:9" ht="39" customHeight="1" hidden="1">
      <c r="A45" s="60" t="s">
        <v>90</v>
      </c>
      <c r="B45" s="84" t="s">
        <v>91</v>
      </c>
      <c r="C45" s="113"/>
      <c r="D45" s="113" t="s">
        <v>266</v>
      </c>
      <c r="E45" s="114" t="s">
        <v>288</v>
      </c>
      <c r="F45" s="114"/>
      <c r="G45" s="115">
        <f>G46</f>
        <v>0</v>
      </c>
      <c r="H45" s="115">
        <f>H46</f>
        <v>0</v>
      </c>
      <c r="I45" s="112" t="e">
        <f t="shared" si="2"/>
        <v>#DIV/0!</v>
      </c>
    </row>
    <row r="46" spans="1:9" ht="40.5" customHeight="1" hidden="1">
      <c r="A46" s="48" t="s">
        <v>269</v>
      </c>
      <c r="B46" s="84" t="s">
        <v>91</v>
      </c>
      <c r="C46" s="113"/>
      <c r="D46" s="113" t="s">
        <v>266</v>
      </c>
      <c r="E46" s="114" t="s">
        <v>288</v>
      </c>
      <c r="F46" s="114" t="s">
        <v>270</v>
      </c>
      <c r="G46" s="115">
        <v>0</v>
      </c>
      <c r="H46" s="115">
        <v>0</v>
      </c>
      <c r="I46" s="112" t="e">
        <f t="shared" si="2"/>
        <v>#DIV/0!</v>
      </c>
    </row>
    <row r="47" spans="1:9" ht="40.5" customHeight="1">
      <c r="A47" s="154" t="s">
        <v>503</v>
      </c>
      <c r="B47" s="155" t="s">
        <v>415</v>
      </c>
      <c r="C47" s="151"/>
      <c r="D47" s="151"/>
      <c r="E47" s="152"/>
      <c r="F47" s="152"/>
      <c r="G47" s="153">
        <f>G48+G50</f>
        <v>3572.7</v>
      </c>
      <c r="H47" s="153">
        <f>H48+H50</f>
        <v>3572.7</v>
      </c>
      <c r="I47" s="112">
        <f t="shared" si="2"/>
        <v>100</v>
      </c>
    </row>
    <row r="48" spans="1:9" ht="40.5" customHeight="1">
      <c r="A48" s="60" t="s">
        <v>35</v>
      </c>
      <c r="B48" s="85" t="s">
        <v>416</v>
      </c>
      <c r="C48" s="37" t="s">
        <v>400</v>
      </c>
      <c r="D48" s="118" t="s">
        <v>266</v>
      </c>
      <c r="E48" s="119" t="s">
        <v>37</v>
      </c>
      <c r="F48" s="111"/>
      <c r="G48" s="115">
        <f>G49</f>
        <v>1073.7</v>
      </c>
      <c r="H48" s="115">
        <f>H49</f>
        <v>1073.7</v>
      </c>
      <c r="I48" s="112">
        <f t="shared" si="2"/>
        <v>100</v>
      </c>
    </row>
    <row r="49" spans="1:9" ht="40.5" customHeight="1">
      <c r="A49" s="60" t="s">
        <v>34</v>
      </c>
      <c r="B49" s="85" t="s">
        <v>416</v>
      </c>
      <c r="C49" s="99" t="s">
        <v>400</v>
      </c>
      <c r="D49" s="84" t="s">
        <v>266</v>
      </c>
      <c r="E49" s="116" t="s">
        <v>37</v>
      </c>
      <c r="F49" s="116" t="s">
        <v>43</v>
      </c>
      <c r="G49" s="115">
        <v>1073.7</v>
      </c>
      <c r="H49" s="117">
        <v>1073.7</v>
      </c>
      <c r="I49" s="112">
        <f t="shared" si="2"/>
        <v>100</v>
      </c>
    </row>
    <row r="50" spans="1:9" ht="40.5" customHeight="1">
      <c r="A50" s="263" t="s">
        <v>515</v>
      </c>
      <c r="B50" s="238" t="s">
        <v>516</v>
      </c>
      <c r="C50" s="238" t="s">
        <v>400</v>
      </c>
      <c r="D50" s="238" t="s">
        <v>266</v>
      </c>
      <c r="E50" s="239" t="s">
        <v>37</v>
      </c>
      <c r="F50" s="111"/>
      <c r="G50" s="240">
        <f>G51</f>
        <v>2499</v>
      </c>
      <c r="H50" s="240">
        <f>H51</f>
        <v>2499</v>
      </c>
      <c r="I50" s="112">
        <f t="shared" si="2"/>
        <v>100</v>
      </c>
    </row>
    <row r="51" spans="1:9" ht="40.5" customHeight="1">
      <c r="A51" s="60" t="s">
        <v>34</v>
      </c>
      <c r="B51" s="238" t="s">
        <v>516</v>
      </c>
      <c r="C51" s="238" t="s">
        <v>400</v>
      </c>
      <c r="D51" s="238" t="s">
        <v>266</v>
      </c>
      <c r="E51" s="239" t="s">
        <v>37</v>
      </c>
      <c r="F51" s="239" t="s">
        <v>43</v>
      </c>
      <c r="G51" s="240">
        <v>2499</v>
      </c>
      <c r="H51" s="240">
        <v>2499</v>
      </c>
      <c r="I51" s="112">
        <f t="shared" si="2"/>
        <v>100</v>
      </c>
    </row>
    <row r="52" spans="1:9" ht="46.5" customHeight="1">
      <c r="A52" s="262" t="s">
        <v>412</v>
      </c>
      <c r="B52" s="150" t="s">
        <v>413</v>
      </c>
      <c r="C52" s="151"/>
      <c r="D52" s="151"/>
      <c r="E52" s="152"/>
      <c r="F52" s="152"/>
      <c r="G52" s="153">
        <f>G53+G75</f>
        <v>7082.4</v>
      </c>
      <c r="H52" s="153">
        <f>H53+H75</f>
        <v>7070.4</v>
      </c>
      <c r="I52" s="112">
        <f t="shared" si="2"/>
        <v>99.8</v>
      </c>
    </row>
    <row r="53" spans="1:9" ht="40.5" customHeight="1">
      <c r="A53" s="60" t="s">
        <v>94</v>
      </c>
      <c r="B53" s="107" t="s">
        <v>414</v>
      </c>
      <c r="C53" s="37" t="s">
        <v>400</v>
      </c>
      <c r="D53" s="280" t="s">
        <v>266</v>
      </c>
      <c r="E53" s="281" t="s">
        <v>288</v>
      </c>
      <c r="F53" s="281"/>
      <c r="G53" s="115">
        <f>G54</f>
        <v>2918.4</v>
      </c>
      <c r="H53" s="115">
        <f>H54</f>
        <v>2918.4</v>
      </c>
      <c r="I53" s="112">
        <f t="shared" si="2"/>
        <v>100</v>
      </c>
    </row>
    <row r="54" spans="1:9" ht="40.5" customHeight="1">
      <c r="A54" s="60" t="s">
        <v>269</v>
      </c>
      <c r="B54" s="85" t="s">
        <v>414</v>
      </c>
      <c r="C54" s="37" t="s">
        <v>400</v>
      </c>
      <c r="D54" s="280" t="s">
        <v>266</v>
      </c>
      <c r="E54" s="281" t="s">
        <v>288</v>
      </c>
      <c r="F54" s="281" t="s">
        <v>270</v>
      </c>
      <c r="G54" s="115">
        <v>2918.4</v>
      </c>
      <c r="H54" s="115">
        <v>2918.4</v>
      </c>
      <c r="I54" s="112">
        <f t="shared" si="2"/>
        <v>100</v>
      </c>
    </row>
    <row r="55" spans="1:9" ht="24" customHeight="1" hidden="1">
      <c r="A55" s="60" t="s">
        <v>36</v>
      </c>
      <c r="B55" s="86" t="s">
        <v>103</v>
      </c>
      <c r="C55" s="280"/>
      <c r="D55" s="280" t="s">
        <v>266</v>
      </c>
      <c r="E55" s="281" t="s">
        <v>37</v>
      </c>
      <c r="F55" s="281"/>
      <c r="G55" s="115" t="e">
        <f>#REF!+#REF!</f>
        <v>#REF!</v>
      </c>
      <c r="H55" s="115" t="e">
        <f>#REF!+#REF!</f>
        <v>#REF!</v>
      </c>
      <c r="I55" s="112" t="e">
        <f t="shared" si="2"/>
        <v>#REF!</v>
      </c>
    </row>
    <row r="56" spans="1:9" ht="0.75" customHeight="1" hidden="1">
      <c r="A56" s="51" t="s">
        <v>287</v>
      </c>
      <c r="B56" s="84" t="s">
        <v>286</v>
      </c>
      <c r="C56" s="280"/>
      <c r="D56" s="280" t="s">
        <v>288</v>
      </c>
      <c r="E56" s="281" t="s">
        <v>261</v>
      </c>
      <c r="F56" s="281"/>
      <c r="G56" s="115">
        <f>G58</f>
        <v>0</v>
      </c>
      <c r="H56" s="120"/>
      <c r="I56" s="112" t="e">
        <f t="shared" si="2"/>
        <v>#DIV/0!</v>
      </c>
    </row>
    <row r="57" spans="1:9" ht="21" customHeight="1" hidden="1">
      <c r="A57" s="51" t="s">
        <v>289</v>
      </c>
      <c r="B57" s="84" t="s">
        <v>290</v>
      </c>
      <c r="C57" s="280"/>
      <c r="D57" s="280" t="s">
        <v>288</v>
      </c>
      <c r="E57" s="281" t="s">
        <v>261</v>
      </c>
      <c r="F57" s="281"/>
      <c r="G57" s="115">
        <f>G58</f>
        <v>0</v>
      </c>
      <c r="H57" s="120"/>
      <c r="I57" s="112" t="e">
        <f t="shared" si="2"/>
        <v>#DIV/0!</v>
      </c>
    </row>
    <row r="58" spans="1:9" ht="18.75" customHeight="1" hidden="1">
      <c r="A58" s="60" t="s">
        <v>298</v>
      </c>
      <c r="B58" s="84" t="s">
        <v>290</v>
      </c>
      <c r="C58" s="280"/>
      <c r="D58" s="280" t="s">
        <v>288</v>
      </c>
      <c r="E58" s="281" t="s">
        <v>261</v>
      </c>
      <c r="F58" s="281" t="s">
        <v>299</v>
      </c>
      <c r="G58" s="115">
        <v>0</v>
      </c>
      <c r="H58" s="120"/>
      <c r="I58" s="112" t="e">
        <f t="shared" si="2"/>
        <v>#DIV/0!</v>
      </c>
    </row>
    <row r="59" spans="1:9" s="9" customFormat="1" ht="17.25" customHeight="1" hidden="1">
      <c r="A59" s="48" t="s">
        <v>291</v>
      </c>
      <c r="B59" s="83" t="s">
        <v>292</v>
      </c>
      <c r="C59" s="282"/>
      <c r="D59" s="282"/>
      <c r="E59" s="283"/>
      <c r="F59" s="283"/>
      <c r="G59" s="112">
        <f>G60</f>
        <v>0</v>
      </c>
      <c r="H59" s="121"/>
      <c r="I59" s="112" t="e">
        <f t="shared" si="2"/>
        <v>#DIV/0!</v>
      </c>
    </row>
    <row r="60" spans="1:9" ht="17.25" customHeight="1" hidden="1">
      <c r="A60" s="47" t="s">
        <v>271</v>
      </c>
      <c r="B60" s="84" t="s">
        <v>292</v>
      </c>
      <c r="C60" s="280"/>
      <c r="D60" s="280" t="s">
        <v>264</v>
      </c>
      <c r="E60" s="281"/>
      <c r="F60" s="281"/>
      <c r="G60" s="115">
        <f>G61</f>
        <v>0</v>
      </c>
      <c r="H60" s="120"/>
      <c r="I60" s="112" t="e">
        <f t="shared" si="2"/>
        <v>#DIV/0!</v>
      </c>
    </row>
    <row r="61" spans="1:9" ht="16.5" customHeight="1" hidden="1">
      <c r="A61" s="51" t="s">
        <v>293</v>
      </c>
      <c r="B61" s="84" t="s">
        <v>292</v>
      </c>
      <c r="C61" s="280"/>
      <c r="D61" s="280" t="s">
        <v>264</v>
      </c>
      <c r="E61" s="281" t="s">
        <v>268</v>
      </c>
      <c r="F61" s="281"/>
      <c r="G61" s="115">
        <f>G62</f>
        <v>0</v>
      </c>
      <c r="H61" s="120"/>
      <c r="I61" s="112" t="e">
        <f t="shared" si="2"/>
        <v>#DIV/0!</v>
      </c>
    </row>
    <row r="62" spans="1:9" ht="17.25" customHeight="1" hidden="1">
      <c r="A62" s="52" t="s">
        <v>294</v>
      </c>
      <c r="B62" s="84" t="s">
        <v>295</v>
      </c>
      <c r="C62" s="280"/>
      <c r="D62" s="280" t="s">
        <v>264</v>
      </c>
      <c r="E62" s="281" t="s">
        <v>268</v>
      </c>
      <c r="F62" s="281"/>
      <c r="G62" s="115">
        <f>G63</f>
        <v>0</v>
      </c>
      <c r="H62" s="120"/>
      <c r="I62" s="112" t="e">
        <f t="shared" si="2"/>
        <v>#DIV/0!</v>
      </c>
    </row>
    <row r="63" spans="1:9" ht="26.25" customHeight="1" hidden="1">
      <c r="A63" s="61" t="s">
        <v>298</v>
      </c>
      <c r="B63" s="84" t="s">
        <v>295</v>
      </c>
      <c r="C63" s="280"/>
      <c r="D63" s="280" t="s">
        <v>264</v>
      </c>
      <c r="E63" s="281" t="s">
        <v>268</v>
      </c>
      <c r="F63" s="281" t="s">
        <v>299</v>
      </c>
      <c r="G63" s="115">
        <v>0</v>
      </c>
      <c r="H63" s="120"/>
      <c r="I63" s="112" t="e">
        <f t="shared" si="2"/>
        <v>#DIV/0!</v>
      </c>
    </row>
    <row r="64" spans="1:9" ht="56.25" hidden="1">
      <c r="A64" s="60" t="s">
        <v>53</v>
      </c>
      <c r="B64" s="87" t="s">
        <v>54</v>
      </c>
      <c r="C64" s="122"/>
      <c r="D64" s="280" t="s">
        <v>264</v>
      </c>
      <c r="E64" s="281" t="s">
        <v>261</v>
      </c>
      <c r="F64" s="281"/>
      <c r="G64" s="115">
        <f>G65</f>
        <v>0</v>
      </c>
      <c r="H64" s="115">
        <f>H65</f>
        <v>0</v>
      </c>
      <c r="I64" s="112" t="e">
        <f t="shared" si="2"/>
        <v>#DIV/0!</v>
      </c>
    </row>
    <row r="65" spans="1:9" ht="20.25" hidden="1">
      <c r="A65" s="60" t="s">
        <v>15</v>
      </c>
      <c r="B65" s="87" t="s">
        <v>54</v>
      </c>
      <c r="C65" s="122"/>
      <c r="D65" s="280" t="s">
        <v>264</v>
      </c>
      <c r="E65" s="281" t="s">
        <v>261</v>
      </c>
      <c r="F65" s="281" t="s">
        <v>16</v>
      </c>
      <c r="G65" s="115">
        <v>0</v>
      </c>
      <c r="H65" s="117">
        <v>0</v>
      </c>
      <c r="I65" s="112" t="e">
        <f t="shared" si="2"/>
        <v>#DIV/0!</v>
      </c>
    </row>
    <row r="66" spans="1:9" ht="49.5" customHeight="1" hidden="1">
      <c r="A66" s="35" t="s">
        <v>77</v>
      </c>
      <c r="B66" s="88" t="s">
        <v>78</v>
      </c>
      <c r="C66" s="284"/>
      <c r="D66" s="280"/>
      <c r="E66" s="281"/>
      <c r="F66" s="281"/>
      <c r="G66" s="115">
        <f>G69</f>
        <v>0</v>
      </c>
      <c r="H66" s="115">
        <f>H69</f>
        <v>0</v>
      </c>
      <c r="I66" s="112" t="e">
        <f t="shared" si="2"/>
        <v>#DIV/0!</v>
      </c>
    </row>
    <row r="67" spans="1:9" ht="20.25" hidden="1">
      <c r="A67" s="41" t="s">
        <v>271</v>
      </c>
      <c r="B67" s="89" t="s">
        <v>78</v>
      </c>
      <c r="C67" s="285"/>
      <c r="D67" s="280" t="s">
        <v>264</v>
      </c>
      <c r="E67" s="281"/>
      <c r="F67" s="281"/>
      <c r="G67" s="115">
        <f aca="true" t="shared" si="3" ref="G67:H69">G68</f>
        <v>0</v>
      </c>
      <c r="H67" s="115">
        <f t="shared" si="3"/>
        <v>0</v>
      </c>
      <c r="I67" s="112" t="e">
        <f t="shared" si="2"/>
        <v>#DIV/0!</v>
      </c>
    </row>
    <row r="68" spans="1:9" ht="20.25" hidden="1">
      <c r="A68" s="53" t="s">
        <v>272</v>
      </c>
      <c r="B68" s="89" t="s">
        <v>78</v>
      </c>
      <c r="C68" s="285"/>
      <c r="D68" s="280" t="s">
        <v>264</v>
      </c>
      <c r="E68" s="281" t="s">
        <v>273</v>
      </c>
      <c r="F68" s="281"/>
      <c r="G68" s="115">
        <f t="shared" si="3"/>
        <v>0</v>
      </c>
      <c r="H68" s="115">
        <f t="shared" si="3"/>
        <v>0</v>
      </c>
      <c r="I68" s="112" t="e">
        <f t="shared" si="2"/>
        <v>#DIV/0!</v>
      </c>
    </row>
    <row r="69" spans="1:9" ht="90" customHeight="1" hidden="1">
      <c r="A69" s="41" t="s">
        <v>119</v>
      </c>
      <c r="B69" s="89" t="s">
        <v>76</v>
      </c>
      <c r="C69" s="285"/>
      <c r="D69" s="280"/>
      <c r="E69" s="281"/>
      <c r="F69" s="281"/>
      <c r="G69" s="115">
        <f t="shared" si="3"/>
        <v>0</v>
      </c>
      <c r="H69" s="115">
        <f t="shared" si="3"/>
        <v>0</v>
      </c>
      <c r="I69" s="112" t="e">
        <f t="shared" si="2"/>
        <v>#DIV/0!</v>
      </c>
    </row>
    <row r="70" spans="1:9" ht="25.5" customHeight="1" hidden="1">
      <c r="A70" s="41" t="s">
        <v>15</v>
      </c>
      <c r="B70" s="90" t="s">
        <v>76</v>
      </c>
      <c r="C70" s="286" t="s">
        <v>110</v>
      </c>
      <c r="D70" s="280" t="s">
        <v>264</v>
      </c>
      <c r="E70" s="281" t="s">
        <v>273</v>
      </c>
      <c r="F70" s="281" t="s">
        <v>16</v>
      </c>
      <c r="G70" s="115">
        <v>0</v>
      </c>
      <c r="H70" s="117">
        <v>0</v>
      </c>
      <c r="I70" s="112" t="e">
        <f t="shared" si="2"/>
        <v>#DIV/0!</v>
      </c>
    </row>
    <row r="71" spans="1:9" ht="2.25" customHeight="1" hidden="1">
      <c r="A71" s="45" t="s">
        <v>79</v>
      </c>
      <c r="B71" s="88" t="s">
        <v>80</v>
      </c>
      <c r="C71" s="284"/>
      <c r="D71" s="280"/>
      <c r="E71" s="281"/>
      <c r="F71" s="281"/>
      <c r="G71" s="115">
        <f aca="true" t="shared" si="4" ref="G71:H75">G72</f>
        <v>4164</v>
      </c>
      <c r="H71" s="115">
        <f t="shared" si="4"/>
        <v>4152</v>
      </c>
      <c r="I71" s="112">
        <f t="shared" si="2"/>
        <v>99.7</v>
      </c>
    </row>
    <row r="72" spans="1:9" ht="30" customHeight="1" hidden="1">
      <c r="A72" s="41" t="s">
        <v>271</v>
      </c>
      <c r="B72" s="89" t="s">
        <v>80</v>
      </c>
      <c r="C72" s="285"/>
      <c r="D72" s="280" t="s">
        <v>264</v>
      </c>
      <c r="E72" s="281"/>
      <c r="F72" s="281"/>
      <c r="G72" s="115">
        <f t="shared" si="4"/>
        <v>4164</v>
      </c>
      <c r="H72" s="115">
        <f t="shared" si="4"/>
        <v>4152</v>
      </c>
      <c r="I72" s="112">
        <f t="shared" si="2"/>
        <v>99.7</v>
      </c>
    </row>
    <row r="73" spans="1:9" ht="27" customHeight="1" hidden="1">
      <c r="A73" s="54" t="s">
        <v>272</v>
      </c>
      <c r="B73" s="89" t="s">
        <v>80</v>
      </c>
      <c r="C73" s="285"/>
      <c r="D73" s="280" t="s">
        <v>264</v>
      </c>
      <c r="E73" s="281" t="s">
        <v>273</v>
      </c>
      <c r="F73" s="281"/>
      <c r="G73" s="115">
        <f t="shared" si="4"/>
        <v>4164</v>
      </c>
      <c r="H73" s="115">
        <f t="shared" si="4"/>
        <v>4152</v>
      </c>
      <c r="I73" s="112">
        <f t="shared" si="2"/>
        <v>99.7</v>
      </c>
    </row>
    <row r="74" spans="1:9" ht="37.5" hidden="1">
      <c r="A74" s="41" t="s">
        <v>60</v>
      </c>
      <c r="B74" s="90" t="s">
        <v>61</v>
      </c>
      <c r="C74" s="285"/>
      <c r="D74" s="280"/>
      <c r="E74" s="281"/>
      <c r="F74" s="281"/>
      <c r="G74" s="115">
        <f t="shared" si="4"/>
        <v>4164</v>
      </c>
      <c r="H74" s="115">
        <f t="shared" si="4"/>
        <v>4152</v>
      </c>
      <c r="I74" s="112">
        <f t="shared" si="2"/>
        <v>99.7</v>
      </c>
    </row>
    <row r="75" spans="1:9" ht="56.25">
      <c r="A75" s="41" t="s">
        <v>560</v>
      </c>
      <c r="B75" s="276" t="s">
        <v>561</v>
      </c>
      <c r="C75" s="286" t="s">
        <v>400</v>
      </c>
      <c r="D75" s="280" t="s">
        <v>266</v>
      </c>
      <c r="E75" s="281" t="s">
        <v>288</v>
      </c>
      <c r="F75" s="281"/>
      <c r="G75" s="115">
        <f>G76</f>
        <v>4164</v>
      </c>
      <c r="H75" s="115">
        <f t="shared" si="4"/>
        <v>4152</v>
      </c>
      <c r="I75" s="112">
        <f t="shared" si="2"/>
        <v>99.7</v>
      </c>
    </row>
    <row r="76" spans="1:9" ht="37.5">
      <c r="A76" s="60" t="s">
        <v>365</v>
      </c>
      <c r="B76" s="86" t="s">
        <v>561</v>
      </c>
      <c r="C76" s="287">
        <v>817</v>
      </c>
      <c r="D76" s="280" t="s">
        <v>266</v>
      </c>
      <c r="E76" s="281" t="s">
        <v>288</v>
      </c>
      <c r="F76" s="281" t="s">
        <v>270</v>
      </c>
      <c r="G76" s="115">
        <v>4164</v>
      </c>
      <c r="H76" s="117">
        <v>4152</v>
      </c>
      <c r="I76" s="112">
        <f t="shared" si="2"/>
        <v>99.7</v>
      </c>
    </row>
    <row r="77" spans="1:9" ht="0.75" customHeight="1">
      <c r="A77" s="61"/>
      <c r="B77" s="91"/>
      <c r="C77" s="123"/>
      <c r="D77" s="113"/>
      <c r="E77" s="114"/>
      <c r="F77" s="114"/>
      <c r="G77" s="115"/>
      <c r="H77" s="117"/>
      <c r="I77" s="112" t="e">
        <f t="shared" si="2"/>
        <v>#DIV/0!</v>
      </c>
    </row>
    <row r="78" spans="1:9" ht="0.75" customHeight="1">
      <c r="A78" s="61"/>
      <c r="B78" s="91"/>
      <c r="C78" s="123"/>
      <c r="D78" s="113"/>
      <c r="E78" s="114"/>
      <c r="F78" s="114"/>
      <c r="G78" s="115"/>
      <c r="H78" s="117"/>
      <c r="I78" s="112" t="e">
        <f t="shared" si="2"/>
        <v>#DIV/0!</v>
      </c>
    </row>
    <row r="79" spans="1:9" ht="73.5" customHeight="1">
      <c r="A79" s="62" t="s">
        <v>504</v>
      </c>
      <c r="B79" s="92">
        <v>1500000000</v>
      </c>
      <c r="C79" s="94"/>
      <c r="D79" s="124"/>
      <c r="E79" s="125"/>
      <c r="F79" s="125"/>
      <c r="G79" s="126">
        <f>G80</f>
        <v>1826.4</v>
      </c>
      <c r="H79" s="126">
        <f>H80</f>
        <v>1826.4</v>
      </c>
      <c r="I79" s="112">
        <f t="shared" si="2"/>
        <v>100</v>
      </c>
    </row>
    <row r="80" spans="1:9" ht="80.25" customHeight="1">
      <c r="A80" s="157" t="s">
        <v>417</v>
      </c>
      <c r="B80" s="158" t="s">
        <v>207</v>
      </c>
      <c r="C80" s="159"/>
      <c r="D80" s="151"/>
      <c r="E80" s="152"/>
      <c r="F80" s="152"/>
      <c r="G80" s="153">
        <f>G83+G85</f>
        <v>1826.4</v>
      </c>
      <c r="H80" s="153">
        <f>H83+H85</f>
        <v>1826.4</v>
      </c>
      <c r="I80" s="153">
        <f>I83+I85</f>
        <v>200</v>
      </c>
    </row>
    <row r="81" spans="1:9" ht="24.75" customHeight="1" hidden="1">
      <c r="A81" s="41" t="s">
        <v>24</v>
      </c>
      <c r="B81" s="85" t="s">
        <v>207</v>
      </c>
      <c r="C81" s="37"/>
      <c r="D81" s="113" t="s">
        <v>22</v>
      </c>
      <c r="E81" s="114"/>
      <c r="F81" s="114"/>
      <c r="G81" s="115">
        <f>G82</f>
        <v>1826.4</v>
      </c>
      <c r="H81" s="115">
        <f>H82</f>
        <v>1826.4</v>
      </c>
      <c r="I81" s="112">
        <f t="shared" si="2"/>
        <v>100</v>
      </c>
    </row>
    <row r="82" spans="1:9" ht="22.5" customHeight="1" hidden="1">
      <c r="A82" s="41" t="s">
        <v>44</v>
      </c>
      <c r="B82" s="85" t="s">
        <v>207</v>
      </c>
      <c r="C82" s="37"/>
      <c r="D82" s="113" t="s">
        <v>22</v>
      </c>
      <c r="E82" s="114" t="s">
        <v>282</v>
      </c>
      <c r="F82" s="114"/>
      <c r="G82" s="115">
        <f>G83+G85</f>
        <v>1826.4</v>
      </c>
      <c r="H82" s="115">
        <f>H83+H85</f>
        <v>1826.4</v>
      </c>
      <c r="I82" s="112">
        <f t="shared" si="2"/>
        <v>100</v>
      </c>
    </row>
    <row r="83" spans="1:9" ht="31.5" customHeight="1">
      <c r="A83" s="41" t="s">
        <v>45</v>
      </c>
      <c r="B83" s="93" t="s">
        <v>67</v>
      </c>
      <c r="C83" s="37" t="s">
        <v>400</v>
      </c>
      <c r="D83" s="84" t="s">
        <v>22</v>
      </c>
      <c r="E83" s="116" t="s">
        <v>282</v>
      </c>
      <c r="F83" s="114"/>
      <c r="G83" s="251">
        <f>G84</f>
        <v>917.4</v>
      </c>
      <c r="H83" s="115">
        <f>H84</f>
        <v>917.4</v>
      </c>
      <c r="I83" s="112">
        <f t="shared" si="2"/>
        <v>100</v>
      </c>
    </row>
    <row r="84" spans="1:9" ht="37.5" customHeight="1">
      <c r="A84" s="63" t="s">
        <v>269</v>
      </c>
      <c r="B84" s="85" t="s">
        <v>67</v>
      </c>
      <c r="C84" s="99" t="s">
        <v>400</v>
      </c>
      <c r="D84" s="84" t="s">
        <v>22</v>
      </c>
      <c r="E84" s="116" t="s">
        <v>282</v>
      </c>
      <c r="F84" s="116" t="s">
        <v>270</v>
      </c>
      <c r="G84" s="251">
        <v>917.4</v>
      </c>
      <c r="H84" s="117">
        <v>917.4</v>
      </c>
      <c r="I84" s="112">
        <f t="shared" si="2"/>
        <v>100</v>
      </c>
    </row>
    <row r="85" spans="1:9" ht="39" customHeight="1">
      <c r="A85" s="41" t="s">
        <v>316</v>
      </c>
      <c r="B85" s="93" t="s">
        <v>418</v>
      </c>
      <c r="C85" s="37" t="s">
        <v>400</v>
      </c>
      <c r="D85" s="84" t="s">
        <v>22</v>
      </c>
      <c r="E85" s="116" t="s">
        <v>282</v>
      </c>
      <c r="F85" s="114"/>
      <c r="G85" s="115">
        <f>G86</f>
        <v>909</v>
      </c>
      <c r="H85" s="115">
        <f>H86</f>
        <v>909</v>
      </c>
      <c r="I85" s="112">
        <f t="shared" si="2"/>
        <v>100</v>
      </c>
    </row>
    <row r="86" spans="1:9" ht="37.5">
      <c r="A86" s="63" t="s">
        <v>269</v>
      </c>
      <c r="B86" s="85" t="s">
        <v>418</v>
      </c>
      <c r="C86" s="99" t="s">
        <v>400</v>
      </c>
      <c r="D86" s="84" t="s">
        <v>22</v>
      </c>
      <c r="E86" s="116" t="s">
        <v>282</v>
      </c>
      <c r="F86" s="116" t="s">
        <v>270</v>
      </c>
      <c r="G86" s="115">
        <v>909</v>
      </c>
      <c r="H86" s="117">
        <v>909</v>
      </c>
      <c r="I86" s="112">
        <f t="shared" si="2"/>
        <v>100</v>
      </c>
    </row>
    <row r="87" spans="1:9" ht="49.5" customHeight="1">
      <c r="A87" s="64" t="s">
        <v>346</v>
      </c>
      <c r="B87" s="94">
        <v>1600000000</v>
      </c>
      <c r="C87" s="127"/>
      <c r="D87" s="113"/>
      <c r="E87" s="114"/>
      <c r="F87" s="114"/>
      <c r="G87" s="126">
        <f>G88+G101</f>
        <v>20449.6</v>
      </c>
      <c r="H87" s="126">
        <f>H88+H101</f>
        <v>20449.6</v>
      </c>
      <c r="I87" s="112">
        <f t="shared" si="2"/>
        <v>100</v>
      </c>
    </row>
    <row r="88" spans="1:9" ht="44.25" customHeight="1">
      <c r="A88" s="67" t="s">
        <v>366</v>
      </c>
      <c r="B88" s="156">
        <v>1600100000</v>
      </c>
      <c r="C88" s="160"/>
      <c r="D88" s="161"/>
      <c r="E88" s="162"/>
      <c r="F88" s="162"/>
      <c r="G88" s="153">
        <f>G91+G100</f>
        <v>6457.6</v>
      </c>
      <c r="H88" s="153">
        <f>H91+H100</f>
        <v>6457.6</v>
      </c>
      <c r="I88" s="112">
        <f t="shared" si="2"/>
        <v>100</v>
      </c>
    </row>
    <row r="89" spans="1:9" ht="33.75" customHeight="1" hidden="1">
      <c r="A89" s="60" t="s">
        <v>260</v>
      </c>
      <c r="B89" s="95">
        <v>1600100000</v>
      </c>
      <c r="C89" s="128"/>
      <c r="D89" s="113" t="s">
        <v>261</v>
      </c>
      <c r="E89" s="114"/>
      <c r="F89" s="114"/>
      <c r="G89" s="115">
        <f>G90</f>
        <v>6191.4</v>
      </c>
      <c r="H89" s="115">
        <f>H90</f>
        <v>6191.4</v>
      </c>
      <c r="I89" s="112">
        <f t="shared" si="2"/>
        <v>100</v>
      </c>
    </row>
    <row r="90" spans="1:9" ht="3" customHeight="1" hidden="1">
      <c r="A90" s="60" t="s">
        <v>19</v>
      </c>
      <c r="B90" s="95">
        <v>1600100000</v>
      </c>
      <c r="C90" s="128"/>
      <c r="D90" s="113" t="s">
        <v>261</v>
      </c>
      <c r="E90" s="114" t="s">
        <v>309</v>
      </c>
      <c r="F90" s="114"/>
      <c r="G90" s="115">
        <f>G91+G95</f>
        <v>6191.4</v>
      </c>
      <c r="H90" s="115">
        <f>H91+H98</f>
        <v>6191.4</v>
      </c>
      <c r="I90" s="112">
        <f t="shared" si="2"/>
        <v>100</v>
      </c>
    </row>
    <row r="91" spans="1:9" ht="30.75" customHeight="1">
      <c r="A91" s="60" t="s">
        <v>39</v>
      </c>
      <c r="B91" s="96">
        <v>1600100190</v>
      </c>
      <c r="C91" s="123">
        <v>816</v>
      </c>
      <c r="D91" s="113" t="s">
        <v>261</v>
      </c>
      <c r="E91" s="114" t="s">
        <v>309</v>
      </c>
      <c r="F91" s="114"/>
      <c r="G91" s="115">
        <f>G92+G93+G94</f>
        <v>6191.4</v>
      </c>
      <c r="H91" s="115">
        <f>H92+H93+H94</f>
        <v>6191.4</v>
      </c>
      <c r="I91" s="112">
        <f t="shared" si="2"/>
        <v>100</v>
      </c>
    </row>
    <row r="92" spans="1:9" ht="37.5">
      <c r="A92" s="60" t="s">
        <v>303</v>
      </c>
      <c r="B92" s="96">
        <v>1600100190</v>
      </c>
      <c r="C92" s="123">
        <v>816</v>
      </c>
      <c r="D92" s="113" t="s">
        <v>261</v>
      </c>
      <c r="E92" s="114" t="s">
        <v>309</v>
      </c>
      <c r="F92" s="114" t="s">
        <v>304</v>
      </c>
      <c r="G92" s="115">
        <v>5356.5</v>
      </c>
      <c r="H92" s="117">
        <v>5356.5</v>
      </c>
      <c r="I92" s="112">
        <f t="shared" si="2"/>
        <v>100</v>
      </c>
    </row>
    <row r="93" spans="1:9" ht="37.5">
      <c r="A93" s="60" t="s">
        <v>365</v>
      </c>
      <c r="B93" s="96">
        <v>1600100190</v>
      </c>
      <c r="C93" s="123">
        <v>816</v>
      </c>
      <c r="D93" s="113" t="s">
        <v>261</v>
      </c>
      <c r="E93" s="114" t="s">
        <v>309</v>
      </c>
      <c r="F93" s="114" t="s">
        <v>270</v>
      </c>
      <c r="G93" s="115">
        <v>826.3</v>
      </c>
      <c r="H93" s="117">
        <v>826.3</v>
      </c>
      <c r="I93" s="112">
        <f t="shared" si="2"/>
        <v>100</v>
      </c>
    </row>
    <row r="94" spans="1:9" ht="24.75" customHeight="1">
      <c r="A94" s="60" t="s">
        <v>364</v>
      </c>
      <c r="B94" s="96">
        <v>1600100190</v>
      </c>
      <c r="C94" s="123">
        <v>816</v>
      </c>
      <c r="D94" s="113" t="s">
        <v>261</v>
      </c>
      <c r="E94" s="114" t="s">
        <v>309</v>
      </c>
      <c r="F94" s="114" t="s">
        <v>305</v>
      </c>
      <c r="G94" s="115">
        <v>8.6</v>
      </c>
      <c r="H94" s="117">
        <v>8.6</v>
      </c>
      <c r="I94" s="112">
        <f t="shared" si="2"/>
        <v>100</v>
      </c>
    </row>
    <row r="95" spans="1:9" ht="28.5" customHeight="1" hidden="1">
      <c r="A95" s="41" t="s">
        <v>125</v>
      </c>
      <c r="B95" s="96">
        <v>1600174060</v>
      </c>
      <c r="C95" s="123">
        <v>916</v>
      </c>
      <c r="D95" s="113" t="s">
        <v>261</v>
      </c>
      <c r="E95" s="114" t="s">
        <v>309</v>
      </c>
      <c r="F95" s="114"/>
      <c r="G95" s="115">
        <f>G96+G97</f>
        <v>0</v>
      </c>
      <c r="H95" s="115">
        <f>H96+H97</f>
        <v>0</v>
      </c>
      <c r="I95" s="112" t="e">
        <f t="shared" si="2"/>
        <v>#DIV/0!</v>
      </c>
    </row>
    <row r="96" spans="1:9" ht="30" customHeight="1" hidden="1">
      <c r="A96" s="60" t="s">
        <v>303</v>
      </c>
      <c r="B96" s="96">
        <v>1600174060</v>
      </c>
      <c r="C96" s="123">
        <v>916</v>
      </c>
      <c r="D96" s="113" t="s">
        <v>261</v>
      </c>
      <c r="E96" s="114" t="s">
        <v>309</v>
      </c>
      <c r="F96" s="114" t="s">
        <v>304</v>
      </c>
      <c r="G96" s="115">
        <v>0</v>
      </c>
      <c r="H96" s="117">
        <v>0</v>
      </c>
      <c r="I96" s="112" t="e">
        <f t="shared" si="2"/>
        <v>#DIV/0!</v>
      </c>
    </row>
    <row r="97" spans="1:9" ht="40.5" customHeight="1" hidden="1">
      <c r="A97" s="60" t="s">
        <v>269</v>
      </c>
      <c r="B97" s="96">
        <v>1600174060</v>
      </c>
      <c r="C97" s="129">
        <v>916</v>
      </c>
      <c r="D97" s="113" t="s">
        <v>261</v>
      </c>
      <c r="E97" s="114" t="s">
        <v>309</v>
      </c>
      <c r="F97" s="114" t="s">
        <v>270</v>
      </c>
      <c r="G97" s="115">
        <v>0</v>
      </c>
      <c r="H97" s="117">
        <v>0</v>
      </c>
      <c r="I97" s="112" t="e">
        <f t="shared" si="2"/>
        <v>#DIV/0!</v>
      </c>
    </row>
    <row r="98" spans="1:9" ht="28.5" customHeight="1" hidden="1">
      <c r="A98" s="60" t="s">
        <v>72</v>
      </c>
      <c r="B98" s="87" t="s">
        <v>73</v>
      </c>
      <c r="C98" s="122"/>
      <c r="D98" s="113" t="s">
        <v>261</v>
      </c>
      <c r="E98" s="114" t="s">
        <v>309</v>
      </c>
      <c r="F98" s="114"/>
      <c r="G98" s="115">
        <f>G99</f>
        <v>0</v>
      </c>
      <c r="H98" s="115">
        <f>H99</f>
        <v>0</v>
      </c>
      <c r="I98" s="112" t="e">
        <f t="shared" si="2"/>
        <v>#DIV/0!</v>
      </c>
    </row>
    <row r="99" spans="1:9" ht="28.5" customHeight="1" hidden="1">
      <c r="A99" s="61" t="s">
        <v>303</v>
      </c>
      <c r="B99" s="97" t="s">
        <v>73</v>
      </c>
      <c r="C99" s="122"/>
      <c r="D99" s="288" t="s">
        <v>261</v>
      </c>
      <c r="E99" s="289" t="s">
        <v>309</v>
      </c>
      <c r="F99" s="289" t="s">
        <v>304</v>
      </c>
      <c r="G99" s="290">
        <v>0</v>
      </c>
      <c r="H99" s="117">
        <v>0</v>
      </c>
      <c r="I99" s="112" t="e">
        <f t="shared" si="2"/>
        <v>#DIV/0!</v>
      </c>
    </row>
    <row r="100" spans="1:9" ht="158.25" customHeight="1">
      <c r="A100" s="41" t="s">
        <v>562</v>
      </c>
      <c r="B100" s="99" t="s">
        <v>563</v>
      </c>
      <c r="C100" s="277" t="s">
        <v>402</v>
      </c>
      <c r="D100" s="278" t="s">
        <v>261</v>
      </c>
      <c r="E100" s="279" t="s">
        <v>309</v>
      </c>
      <c r="F100" s="279" t="s">
        <v>304</v>
      </c>
      <c r="G100" s="115">
        <v>266.2</v>
      </c>
      <c r="H100" s="117">
        <v>266.2</v>
      </c>
      <c r="I100" s="112">
        <f aca="true" t="shared" si="5" ref="I100:I159">H100/G100*100</f>
        <v>100</v>
      </c>
    </row>
    <row r="101" spans="1:9" ht="57" customHeight="1">
      <c r="A101" s="149" t="s">
        <v>505</v>
      </c>
      <c r="B101" s="163" t="s">
        <v>208</v>
      </c>
      <c r="C101" s="164"/>
      <c r="D101" s="161"/>
      <c r="E101" s="162"/>
      <c r="F101" s="162"/>
      <c r="G101" s="153">
        <f>G104</f>
        <v>13992</v>
      </c>
      <c r="H101" s="153">
        <f aca="true" t="shared" si="6" ref="G101:H103">H102</f>
        <v>13992</v>
      </c>
      <c r="I101" s="112">
        <f t="shared" si="5"/>
        <v>100</v>
      </c>
    </row>
    <row r="102" spans="1:9" ht="20.25" hidden="1">
      <c r="A102" s="66" t="s">
        <v>260</v>
      </c>
      <c r="B102" s="99" t="s">
        <v>208</v>
      </c>
      <c r="C102" s="37"/>
      <c r="D102" s="113" t="s">
        <v>261</v>
      </c>
      <c r="E102" s="114"/>
      <c r="F102" s="114"/>
      <c r="G102" s="115">
        <f t="shared" si="6"/>
        <v>13992</v>
      </c>
      <c r="H102" s="115">
        <f t="shared" si="6"/>
        <v>13992</v>
      </c>
      <c r="I102" s="112">
        <f t="shared" si="5"/>
        <v>100</v>
      </c>
    </row>
    <row r="103" spans="1:9" ht="20.25" hidden="1">
      <c r="A103" s="66" t="s">
        <v>262</v>
      </c>
      <c r="B103" s="99" t="s">
        <v>208</v>
      </c>
      <c r="C103" s="37"/>
      <c r="D103" s="113" t="s">
        <v>261</v>
      </c>
      <c r="E103" s="114" t="s">
        <v>263</v>
      </c>
      <c r="F103" s="114"/>
      <c r="G103" s="115">
        <f t="shared" si="6"/>
        <v>13992</v>
      </c>
      <c r="H103" s="115">
        <f t="shared" si="6"/>
        <v>13992</v>
      </c>
      <c r="I103" s="112">
        <f t="shared" si="5"/>
        <v>100</v>
      </c>
    </row>
    <row r="104" spans="1:9" ht="37.5">
      <c r="A104" s="66" t="s">
        <v>347</v>
      </c>
      <c r="B104" s="96">
        <v>1600200590</v>
      </c>
      <c r="C104" s="123">
        <v>816</v>
      </c>
      <c r="D104" s="113" t="s">
        <v>261</v>
      </c>
      <c r="E104" s="114" t="s">
        <v>263</v>
      </c>
      <c r="F104" s="114"/>
      <c r="G104" s="115">
        <f>G105+G106</f>
        <v>13992</v>
      </c>
      <c r="H104" s="115">
        <f>H105+H106</f>
        <v>13992</v>
      </c>
      <c r="I104" s="112">
        <f t="shared" si="5"/>
        <v>100</v>
      </c>
    </row>
    <row r="105" spans="1:9" ht="24.75" customHeight="1">
      <c r="A105" s="60" t="s">
        <v>46</v>
      </c>
      <c r="B105" s="96">
        <v>1600200590</v>
      </c>
      <c r="C105" s="123">
        <v>816</v>
      </c>
      <c r="D105" s="113" t="s">
        <v>261</v>
      </c>
      <c r="E105" s="114" t="s">
        <v>263</v>
      </c>
      <c r="F105" s="114" t="s">
        <v>47</v>
      </c>
      <c r="G105" s="115">
        <v>13317.2</v>
      </c>
      <c r="H105" s="117">
        <v>13317.2</v>
      </c>
      <c r="I105" s="112">
        <f t="shared" si="5"/>
        <v>100</v>
      </c>
    </row>
    <row r="106" spans="1:9" ht="37.5">
      <c r="A106" s="60" t="s">
        <v>269</v>
      </c>
      <c r="B106" s="96">
        <v>1600200590</v>
      </c>
      <c r="C106" s="123">
        <v>816</v>
      </c>
      <c r="D106" s="113" t="s">
        <v>261</v>
      </c>
      <c r="E106" s="114" t="s">
        <v>263</v>
      </c>
      <c r="F106" s="114" t="s">
        <v>270</v>
      </c>
      <c r="G106" s="115">
        <v>674.8</v>
      </c>
      <c r="H106" s="117">
        <v>674.8</v>
      </c>
      <c r="I106" s="112">
        <f t="shared" si="5"/>
        <v>100</v>
      </c>
    </row>
    <row r="107" spans="1:9" ht="57" customHeight="1">
      <c r="A107" s="70" t="s">
        <v>348</v>
      </c>
      <c r="B107" s="94">
        <v>1700000000</v>
      </c>
      <c r="C107" s="94"/>
      <c r="D107" s="124"/>
      <c r="E107" s="125"/>
      <c r="F107" s="125"/>
      <c r="G107" s="126">
        <f>G108+G113+G126+G130+G139+G146+G152+G123+G118+G136</f>
        <v>37941</v>
      </c>
      <c r="H107" s="126">
        <f>H108+H113+H126+H130+H139+H146+H152+H123+H118+H136</f>
        <v>36284.6</v>
      </c>
      <c r="I107" s="112">
        <f t="shared" si="5"/>
        <v>95.6</v>
      </c>
    </row>
    <row r="108" spans="1:9" ht="42.75" customHeight="1">
      <c r="A108" s="181" t="s">
        <v>367</v>
      </c>
      <c r="B108" s="156">
        <v>1700100000</v>
      </c>
      <c r="C108" s="182"/>
      <c r="D108" s="151"/>
      <c r="E108" s="152"/>
      <c r="F108" s="152"/>
      <c r="G108" s="153">
        <f>G111</f>
        <v>2992.5</v>
      </c>
      <c r="H108" s="153">
        <f>H111</f>
        <v>2992.5</v>
      </c>
      <c r="I108" s="112">
        <f t="shared" si="5"/>
        <v>100</v>
      </c>
    </row>
    <row r="109" spans="1:9" ht="24" customHeight="1" hidden="1">
      <c r="A109" s="75" t="s">
        <v>85</v>
      </c>
      <c r="B109" s="95">
        <v>1700100000</v>
      </c>
      <c r="C109" s="95"/>
      <c r="D109" s="113" t="s">
        <v>280</v>
      </c>
      <c r="E109" s="114"/>
      <c r="F109" s="114"/>
      <c r="G109" s="115">
        <f aca="true" t="shared" si="7" ref="G109:H111">G110</f>
        <v>2992.5</v>
      </c>
      <c r="H109" s="115">
        <f t="shared" si="7"/>
        <v>2992.5</v>
      </c>
      <c r="I109" s="112">
        <f t="shared" si="5"/>
        <v>100</v>
      </c>
    </row>
    <row r="110" spans="1:9" ht="24.75" customHeight="1" hidden="1">
      <c r="A110" s="75" t="s">
        <v>281</v>
      </c>
      <c r="B110" s="95">
        <v>1700100000</v>
      </c>
      <c r="C110" s="95"/>
      <c r="D110" s="113" t="s">
        <v>280</v>
      </c>
      <c r="E110" s="114" t="s">
        <v>282</v>
      </c>
      <c r="F110" s="114"/>
      <c r="G110" s="115">
        <f t="shared" si="7"/>
        <v>2992.5</v>
      </c>
      <c r="H110" s="115">
        <f t="shared" si="7"/>
        <v>2992.5</v>
      </c>
      <c r="I110" s="112">
        <f t="shared" si="5"/>
        <v>100</v>
      </c>
    </row>
    <row r="111" spans="1:9" ht="45" customHeight="1">
      <c r="A111" s="75" t="s">
        <v>92</v>
      </c>
      <c r="B111" s="99" t="s">
        <v>93</v>
      </c>
      <c r="C111" s="37" t="s">
        <v>400</v>
      </c>
      <c r="D111" s="84" t="s">
        <v>280</v>
      </c>
      <c r="E111" s="116" t="s">
        <v>282</v>
      </c>
      <c r="F111" s="114"/>
      <c r="G111" s="115">
        <f t="shared" si="7"/>
        <v>2992.5</v>
      </c>
      <c r="H111" s="115">
        <f t="shared" si="7"/>
        <v>2992.5</v>
      </c>
      <c r="I111" s="112">
        <f t="shared" si="5"/>
        <v>100</v>
      </c>
    </row>
    <row r="112" spans="1:9" ht="37.5" customHeight="1">
      <c r="A112" s="75" t="s">
        <v>8</v>
      </c>
      <c r="B112" s="99" t="s">
        <v>93</v>
      </c>
      <c r="C112" s="99" t="s">
        <v>400</v>
      </c>
      <c r="D112" s="84" t="s">
        <v>280</v>
      </c>
      <c r="E112" s="116" t="s">
        <v>282</v>
      </c>
      <c r="F112" s="116" t="s">
        <v>9</v>
      </c>
      <c r="G112" s="115">
        <v>2992.5</v>
      </c>
      <c r="H112" s="117">
        <v>2992.5</v>
      </c>
      <c r="I112" s="112">
        <f t="shared" si="5"/>
        <v>100</v>
      </c>
    </row>
    <row r="113" spans="1:9" ht="37.5" customHeight="1">
      <c r="A113" s="176" t="s">
        <v>421</v>
      </c>
      <c r="B113" s="164" t="s">
        <v>422</v>
      </c>
      <c r="C113" s="163"/>
      <c r="D113" s="150"/>
      <c r="E113" s="177"/>
      <c r="F113" s="177"/>
      <c r="G113" s="153">
        <f>G114+G116</f>
        <v>1601.6</v>
      </c>
      <c r="H113" s="153">
        <f>H114+H116</f>
        <v>1601.6</v>
      </c>
      <c r="I113" s="112">
        <f t="shared" si="5"/>
        <v>100</v>
      </c>
    </row>
    <row r="114" spans="1:9" ht="37.5" customHeight="1">
      <c r="A114" s="71" t="s">
        <v>506</v>
      </c>
      <c r="B114" s="37" t="s">
        <v>423</v>
      </c>
      <c r="C114" s="99" t="s">
        <v>400</v>
      </c>
      <c r="D114" s="84" t="s">
        <v>22</v>
      </c>
      <c r="E114" s="116" t="s">
        <v>273</v>
      </c>
      <c r="F114" s="116"/>
      <c r="G114" s="115">
        <f>G115</f>
        <v>1101.6</v>
      </c>
      <c r="H114" s="115">
        <f>H115</f>
        <v>1101.6</v>
      </c>
      <c r="I114" s="112">
        <f t="shared" si="5"/>
        <v>100</v>
      </c>
    </row>
    <row r="115" spans="1:9" ht="37.5" customHeight="1">
      <c r="A115" s="60" t="s">
        <v>365</v>
      </c>
      <c r="B115" s="122" t="s">
        <v>423</v>
      </c>
      <c r="C115" s="99" t="s">
        <v>400</v>
      </c>
      <c r="D115" s="84" t="s">
        <v>22</v>
      </c>
      <c r="E115" s="116" t="s">
        <v>273</v>
      </c>
      <c r="F115" s="116" t="s">
        <v>66</v>
      </c>
      <c r="G115" s="115">
        <v>1101.6</v>
      </c>
      <c r="H115" s="117">
        <v>1101.6</v>
      </c>
      <c r="I115" s="112">
        <f t="shared" si="5"/>
        <v>100</v>
      </c>
    </row>
    <row r="116" spans="1:9" ht="37.5" customHeight="1">
      <c r="A116" s="71" t="s">
        <v>518</v>
      </c>
      <c r="B116" s="37" t="s">
        <v>521</v>
      </c>
      <c r="C116" s="99" t="s">
        <v>400</v>
      </c>
      <c r="D116" s="84" t="s">
        <v>22</v>
      </c>
      <c r="E116" s="116" t="s">
        <v>273</v>
      </c>
      <c r="F116" s="116"/>
      <c r="G116" s="115">
        <f>G117</f>
        <v>500</v>
      </c>
      <c r="H116" s="115">
        <f>H117</f>
        <v>500</v>
      </c>
      <c r="I116" s="112">
        <f t="shared" si="5"/>
        <v>100</v>
      </c>
    </row>
    <row r="117" spans="1:9" ht="37.5" customHeight="1">
      <c r="A117" s="60" t="s">
        <v>365</v>
      </c>
      <c r="B117" s="37" t="s">
        <v>521</v>
      </c>
      <c r="C117" s="99" t="s">
        <v>400</v>
      </c>
      <c r="D117" s="84" t="s">
        <v>22</v>
      </c>
      <c r="E117" s="116" t="s">
        <v>273</v>
      </c>
      <c r="F117" s="116" t="s">
        <v>66</v>
      </c>
      <c r="G117" s="115">
        <v>500</v>
      </c>
      <c r="H117" s="117">
        <v>500</v>
      </c>
      <c r="I117" s="112">
        <f t="shared" si="5"/>
        <v>100</v>
      </c>
    </row>
    <row r="118" spans="1:9" ht="37.5" customHeight="1">
      <c r="A118" s="176" t="s">
        <v>526</v>
      </c>
      <c r="B118" s="164" t="s">
        <v>528</v>
      </c>
      <c r="C118" s="163"/>
      <c r="D118" s="150"/>
      <c r="E118" s="177"/>
      <c r="F118" s="177"/>
      <c r="G118" s="153">
        <f>G119+G121</f>
        <v>6497.4</v>
      </c>
      <c r="H118" s="153">
        <f>H119+H121</f>
        <v>5350.6</v>
      </c>
      <c r="I118" s="112">
        <f t="shared" si="5"/>
        <v>82.3</v>
      </c>
    </row>
    <row r="119" spans="1:9" ht="37.5" customHeight="1">
      <c r="A119" s="264" t="s">
        <v>518</v>
      </c>
      <c r="B119" s="37" t="s">
        <v>527</v>
      </c>
      <c r="C119" s="99" t="s">
        <v>400</v>
      </c>
      <c r="D119" s="84" t="s">
        <v>22</v>
      </c>
      <c r="E119" s="116" t="s">
        <v>22</v>
      </c>
      <c r="F119" s="116"/>
      <c r="G119" s="115">
        <f>G120</f>
        <v>3669.3</v>
      </c>
      <c r="H119" s="115">
        <f>H120</f>
        <v>2522.5</v>
      </c>
      <c r="I119" s="112">
        <f t="shared" si="5"/>
        <v>68.7</v>
      </c>
    </row>
    <row r="120" spans="1:9" ht="37.5" customHeight="1">
      <c r="A120" s="264" t="s">
        <v>269</v>
      </c>
      <c r="B120" s="37" t="s">
        <v>527</v>
      </c>
      <c r="C120" s="99" t="s">
        <v>400</v>
      </c>
      <c r="D120" s="84" t="s">
        <v>22</v>
      </c>
      <c r="E120" s="116" t="s">
        <v>22</v>
      </c>
      <c r="F120" s="116" t="s">
        <v>270</v>
      </c>
      <c r="G120" s="115">
        <v>3669.3</v>
      </c>
      <c r="H120" s="117">
        <v>2522.5</v>
      </c>
      <c r="I120" s="112">
        <f t="shared" si="5"/>
        <v>68.7</v>
      </c>
    </row>
    <row r="121" spans="1:9" ht="37.5" customHeight="1">
      <c r="A121" s="264" t="s">
        <v>542</v>
      </c>
      <c r="B121" s="37" t="s">
        <v>543</v>
      </c>
      <c r="C121" s="99" t="s">
        <v>400</v>
      </c>
      <c r="D121" s="84" t="s">
        <v>22</v>
      </c>
      <c r="E121" s="116" t="s">
        <v>22</v>
      </c>
      <c r="F121" s="116"/>
      <c r="G121" s="115">
        <f>G122</f>
        <v>2828.1</v>
      </c>
      <c r="H121" s="115">
        <f>H122</f>
        <v>2828.1</v>
      </c>
      <c r="I121" s="112">
        <f t="shared" si="5"/>
        <v>100</v>
      </c>
    </row>
    <row r="122" spans="1:9" ht="37.5" customHeight="1">
      <c r="A122" s="264" t="s">
        <v>269</v>
      </c>
      <c r="B122" s="37" t="s">
        <v>543</v>
      </c>
      <c r="C122" s="99" t="s">
        <v>400</v>
      </c>
      <c r="D122" s="84" t="s">
        <v>22</v>
      </c>
      <c r="E122" s="116" t="s">
        <v>22</v>
      </c>
      <c r="F122" s="116" t="s">
        <v>270</v>
      </c>
      <c r="G122" s="115">
        <v>2828.1</v>
      </c>
      <c r="H122" s="117">
        <v>2828.1</v>
      </c>
      <c r="I122" s="112">
        <f t="shared" si="5"/>
        <v>100</v>
      </c>
    </row>
    <row r="123" spans="1:9" ht="37.5" customHeight="1">
      <c r="A123" s="176" t="s">
        <v>522</v>
      </c>
      <c r="B123" s="164" t="s">
        <v>524</v>
      </c>
      <c r="C123" s="163"/>
      <c r="D123" s="150"/>
      <c r="E123" s="177"/>
      <c r="F123" s="177"/>
      <c r="G123" s="153">
        <f>G124</f>
        <v>623.3</v>
      </c>
      <c r="H123" s="153">
        <f>H124</f>
        <v>623.3</v>
      </c>
      <c r="I123" s="112">
        <f t="shared" si="5"/>
        <v>100</v>
      </c>
    </row>
    <row r="124" spans="1:9" ht="37.5" customHeight="1">
      <c r="A124" s="264" t="s">
        <v>518</v>
      </c>
      <c r="B124" s="37" t="s">
        <v>523</v>
      </c>
      <c r="C124" s="99" t="s">
        <v>400</v>
      </c>
      <c r="D124" s="84" t="s">
        <v>22</v>
      </c>
      <c r="E124" s="116" t="s">
        <v>282</v>
      </c>
      <c r="F124" s="116"/>
      <c r="G124" s="115">
        <f>G125</f>
        <v>623.3</v>
      </c>
      <c r="H124" s="115">
        <f>H125</f>
        <v>623.3</v>
      </c>
      <c r="I124" s="112">
        <f t="shared" si="5"/>
        <v>100</v>
      </c>
    </row>
    <row r="125" spans="1:9" ht="37.5" customHeight="1">
      <c r="A125" s="264" t="s">
        <v>269</v>
      </c>
      <c r="B125" s="37" t="s">
        <v>523</v>
      </c>
      <c r="C125" s="99" t="s">
        <v>400</v>
      </c>
      <c r="D125" s="84" t="s">
        <v>22</v>
      </c>
      <c r="E125" s="116" t="s">
        <v>282</v>
      </c>
      <c r="F125" s="116" t="s">
        <v>270</v>
      </c>
      <c r="G125" s="115">
        <v>623.3</v>
      </c>
      <c r="H125" s="117">
        <v>623.3</v>
      </c>
      <c r="I125" s="112">
        <f t="shared" si="5"/>
        <v>100</v>
      </c>
    </row>
    <row r="126" spans="1:9" ht="37.5" customHeight="1">
      <c r="A126" s="176" t="s">
        <v>396</v>
      </c>
      <c r="B126" s="247" t="s">
        <v>117</v>
      </c>
      <c r="C126" s="163"/>
      <c r="D126" s="150"/>
      <c r="E126" s="177"/>
      <c r="F126" s="177"/>
      <c r="G126" s="153">
        <f>G127</f>
        <v>5062.1</v>
      </c>
      <c r="H126" s="153">
        <f>H127</f>
        <v>5062.1</v>
      </c>
      <c r="I126" s="112">
        <f t="shared" si="5"/>
        <v>100</v>
      </c>
    </row>
    <row r="127" spans="1:9" ht="37.5" customHeight="1">
      <c r="A127" s="71" t="s">
        <v>114</v>
      </c>
      <c r="B127" s="87" t="s">
        <v>118</v>
      </c>
      <c r="C127" s="99" t="s">
        <v>400</v>
      </c>
      <c r="D127" s="84" t="s">
        <v>22</v>
      </c>
      <c r="E127" s="116" t="s">
        <v>22</v>
      </c>
      <c r="F127" s="116"/>
      <c r="G127" s="115">
        <f>G128+G129</f>
        <v>5062.1</v>
      </c>
      <c r="H127" s="115">
        <f>H128+H129</f>
        <v>5062.1</v>
      </c>
      <c r="I127" s="112">
        <f t="shared" si="5"/>
        <v>100</v>
      </c>
    </row>
    <row r="128" spans="1:9" ht="37.5" customHeight="1">
      <c r="A128" s="183" t="s">
        <v>269</v>
      </c>
      <c r="B128" s="87" t="s">
        <v>118</v>
      </c>
      <c r="C128" s="99" t="s">
        <v>400</v>
      </c>
      <c r="D128" s="84" t="s">
        <v>22</v>
      </c>
      <c r="E128" s="116" t="s">
        <v>22</v>
      </c>
      <c r="F128" s="116" t="s">
        <v>270</v>
      </c>
      <c r="G128" s="115">
        <v>2466.3</v>
      </c>
      <c r="H128" s="117">
        <v>2466.3</v>
      </c>
      <c r="I128" s="112">
        <f t="shared" si="5"/>
        <v>100</v>
      </c>
    </row>
    <row r="129" spans="1:9" ht="37.5" customHeight="1">
      <c r="A129" s="71" t="s">
        <v>99</v>
      </c>
      <c r="B129" s="100" t="s">
        <v>118</v>
      </c>
      <c r="C129" s="99" t="s">
        <v>400</v>
      </c>
      <c r="D129" s="84" t="s">
        <v>22</v>
      </c>
      <c r="E129" s="116" t="s">
        <v>22</v>
      </c>
      <c r="F129" s="116" t="s">
        <v>43</v>
      </c>
      <c r="G129" s="115">
        <v>2595.8</v>
      </c>
      <c r="H129" s="117">
        <v>2595.8</v>
      </c>
      <c r="I129" s="112">
        <f t="shared" si="5"/>
        <v>100</v>
      </c>
    </row>
    <row r="130" spans="1:9" ht="51" customHeight="1">
      <c r="A130" s="176" t="s">
        <v>368</v>
      </c>
      <c r="B130" s="184" t="s">
        <v>419</v>
      </c>
      <c r="C130" s="164"/>
      <c r="D130" s="151"/>
      <c r="E130" s="152"/>
      <c r="F130" s="152"/>
      <c r="G130" s="153">
        <f>G133</f>
        <v>3093.7</v>
      </c>
      <c r="H130" s="153">
        <f>H133</f>
        <v>3093.7</v>
      </c>
      <c r="I130" s="112">
        <f t="shared" si="5"/>
        <v>100</v>
      </c>
    </row>
    <row r="131" spans="1:9" ht="37.5" customHeight="1" hidden="1">
      <c r="A131" s="69" t="s">
        <v>24</v>
      </c>
      <c r="B131" s="85" t="s">
        <v>84</v>
      </c>
      <c r="C131" s="37"/>
      <c r="D131" s="113" t="s">
        <v>22</v>
      </c>
      <c r="E131" s="114"/>
      <c r="F131" s="114"/>
      <c r="G131" s="115">
        <f>G132</f>
        <v>3093.7</v>
      </c>
      <c r="H131" s="115">
        <f>H132</f>
        <v>3093.7</v>
      </c>
      <c r="I131" s="112">
        <f t="shared" si="5"/>
        <v>100</v>
      </c>
    </row>
    <row r="132" spans="1:9" ht="37.5" customHeight="1" hidden="1">
      <c r="A132" s="69" t="s">
        <v>83</v>
      </c>
      <c r="B132" s="85" t="s">
        <v>84</v>
      </c>
      <c r="C132" s="37"/>
      <c r="D132" s="113" t="s">
        <v>22</v>
      </c>
      <c r="E132" s="114" t="s">
        <v>261</v>
      </c>
      <c r="F132" s="114"/>
      <c r="G132" s="115">
        <f>G133</f>
        <v>3093.7</v>
      </c>
      <c r="H132" s="115">
        <f>H133</f>
        <v>3093.7</v>
      </c>
      <c r="I132" s="112">
        <f t="shared" si="5"/>
        <v>100</v>
      </c>
    </row>
    <row r="133" spans="1:9" ht="42" customHeight="1">
      <c r="A133" s="71" t="s">
        <v>114</v>
      </c>
      <c r="B133" s="37" t="s">
        <v>420</v>
      </c>
      <c r="C133" s="37" t="s">
        <v>400</v>
      </c>
      <c r="D133" s="84" t="s">
        <v>22</v>
      </c>
      <c r="E133" s="116" t="s">
        <v>273</v>
      </c>
      <c r="F133" s="114"/>
      <c r="G133" s="115">
        <f>G134+G135</f>
        <v>3093.7</v>
      </c>
      <c r="H133" s="115">
        <f>H134+H135</f>
        <v>3093.7</v>
      </c>
      <c r="I133" s="112">
        <f t="shared" si="5"/>
        <v>100</v>
      </c>
    </row>
    <row r="134" spans="1:9" ht="37.5" customHeight="1">
      <c r="A134" s="71" t="s">
        <v>269</v>
      </c>
      <c r="B134" s="37" t="s">
        <v>420</v>
      </c>
      <c r="C134" s="99" t="s">
        <v>400</v>
      </c>
      <c r="D134" s="84" t="s">
        <v>22</v>
      </c>
      <c r="E134" s="116" t="s">
        <v>273</v>
      </c>
      <c r="F134" s="116" t="s">
        <v>270</v>
      </c>
      <c r="G134" s="115">
        <v>653.9</v>
      </c>
      <c r="H134" s="117">
        <v>653.9</v>
      </c>
      <c r="I134" s="112">
        <f t="shared" si="5"/>
        <v>100</v>
      </c>
    </row>
    <row r="135" spans="1:9" ht="37.5" customHeight="1">
      <c r="A135" s="71" t="s">
        <v>99</v>
      </c>
      <c r="B135" s="37" t="s">
        <v>420</v>
      </c>
      <c r="C135" s="99" t="s">
        <v>400</v>
      </c>
      <c r="D135" s="84" t="s">
        <v>22</v>
      </c>
      <c r="E135" s="116" t="s">
        <v>273</v>
      </c>
      <c r="F135" s="116" t="s">
        <v>66</v>
      </c>
      <c r="G135" s="115">
        <v>2439.8</v>
      </c>
      <c r="H135" s="117">
        <v>2439.8</v>
      </c>
      <c r="I135" s="112">
        <f t="shared" si="5"/>
        <v>100</v>
      </c>
    </row>
    <row r="136" spans="1:9" ht="37.5" customHeight="1">
      <c r="A136" s="275" t="s">
        <v>552</v>
      </c>
      <c r="B136" s="38" t="s">
        <v>556</v>
      </c>
      <c r="C136" s="98"/>
      <c r="D136" s="130"/>
      <c r="E136" s="131"/>
      <c r="F136" s="131"/>
      <c r="G136" s="126">
        <f>G137</f>
        <v>2861.9</v>
      </c>
      <c r="H136" s="126">
        <f>H137</f>
        <v>2861.9</v>
      </c>
      <c r="I136" s="112">
        <f t="shared" si="5"/>
        <v>100</v>
      </c>
    </row>
    <row r="137" spans="1:9" ht="37.5" customHeight="1">
      <c r="A137" s="250" t="s">
        <v>553</v>
      </c>
      <c r="B137" s="37" t="s">
        <v>555</v>
      </c>
      <c r="C137" s="99" t="s">
        <v>400</v>
      </c>
      <c r="D137" s="84" t="s">
        <v>22</v>
      </c>
      <c r="E137" s="116" t="s">
        <v>22</v>
      </c>
      <c r="F137" s="116"/>
      <c r="G137" s="115">
        <f>G138</f>
        <v>2861.9</v>
      </c>
      <c r="H137" s="115">
        <f>H138</f>
        <v>2861.9</v>
      </c>
      <c r="I137" s="112">
        <f t="shared" si="5"/>
        <v>100</v>
      </c>
    </row>
    <row r="138" spans="1:9" ht="37.5" customHeight="1">
      <c r="A138" s="21" t="s">
        <v>554</v>
      </c>
      <c r="B138" s="37" t="s">
        <v>555</v>
      </c>
      <c r="C138" s="99" t="s">
        <v>400</v>
      </c>
      <c r="D138" s="84" t="s">
        <v>22</v>
      </c>
      <c r="E138" s="116" t="s">
        <v>22</v>
      </c>
      <c r="F138" s="116" t="s">
        <v>43</v>
      </c>
      <c r="G138" s="115">
        <v>2861.9</v>
      </c>
      <c r="H138" s="117">
        <v>2861.9</v>
      </c>
      <c r="I138" s="112">
        <f t="shared" si="5"/>
        <v>100</v>
      </c>
    </row>
    <row r="139" spans="1:9" ht="37.5" customHeight="1">
      <c r="A139" s="176" t="s">
        <v>424</v>
      </c>
      <c r="B139" s="38" t="s">
        <v>427</v>
      </c>
      <c r="C139" s="98"/>
      <c r="D139" s="130"/>
      <c r="E139" s="131"/>
      <c r="F139" s="131"/>
      <c r="G139" s="126">
        <f>G140</f>
        <v>4912.2</v>
      </c>
      <c r="H139" s="126">
        <f>H140</f>
        <v>4904.6</v>
      </c>
      <c r="I139" s="112">
        <f t="shared" si="5"/>
        <v>99.8</v>
      </c>
    </row>
    <row r="140" spans="1:9" ht="37.5" customHeight="1">
      <c r="A140" s="71" t="s">
        <v>317</v>
      </c>
      <c r="B140" s="37" t="s">
        <v>428</v>
      </c>
      <c r="C140" s="99"/>
      <c r="D140" s="84"/>
      <c r="E140" s="116"/>
      <c r="F140" s="116"/>
      <c r="G140" s="115">
        <f>G141</f>
        <v>4912.2</v>
      </c>
      <c r="H140" s="115">
        <f>H141</f>
        <v>4904.6</v>
      </c>
      <c r="I140" s="112">
        <f t="shared" si="5"/>
        <v>99.8</v>
      </c>
    </row>
    <row r="141" spans="1:9" ht="37.5" customHeight="1">
      <c r="A141" s="71" t="s">
        <v>269</v>
      </c>
      <c r="B141" s="37" t="s">
        <v>428</v>
      </c>
      <c r="C141" s="99" t="s">
        <v>400</v>
      </c>
      <c r="D141" s="252" t="s">
        <v>22</v>
      </c>
      <c r="E141" s="253" t="s">
        <v>282</v>
      </c>
      <c r="F141" s="253" t="s">
        <v>270</v>
      </c>
      <c r="G141" s="251">
        <v>4912.2</v>
      </c>
      <c r="H141" s="117">
        <v>4904.6</v>
      </c>
      <c r="I141" s="112">
        <f t="shared" si="5"/>
        <v>99.8</v>
      </c>
    </row>
    <row r="142" spans="1:9" ht="66" customHeight="1" hidden="1">
      <c r="A142" s="69" t="s">
        <v>99</v>
      </c>
      <c r="B142" s="87" t="s">
        <v>115</v>
      </c>
      <c r="C142" s="99" t="s">
        <v>109</v>
      </c>
      <c r="D142" s="252" t="s">
        <v>22</v>
      </c>
      <c r="E142" s="253" t="s">
        <v>273</v>
      </c>
      <c r="F142" s="253" t="s">
        <v>43</v>
      </c>
      <c r="G142" s="251">
        <v>0</v>
      </c>
      <c r="H142" s="117">
        <v>0</v>
      </c>
      <c r="I142" s="112" t="e">
        <f t="shared" si="5"/>
        <v>#DIV/0!</v>
      </c>
    </row>
    <row r="143" spans="1:9" ht="49.5" customHeight="1" hidden="1">
      <c r="A143" s="70" t="s">
        <v>116</v>
      </c>
      <c r="B143" s="101" t="s">
        <v>117</v>
      </c>
      <c r="C143" s="99"/>
      <c r="D143" s="252"/>
      <c r="E143" s="253"/>
      <c r="F143" s="253"/>
      <c r="G143" s="251">
        <f>G144</f>
        <v>0</v>
      </c>
      <c r="H143" s="115">
        <f>H144</f>
        <v>0</v>
      </c>
      <c r="I143" s="112" t="e">
        <f t="shared" si="5"/>
        <v>#DIV/0!</v>
      </c>
    </row>
    <row r="144" spans="1:9" ht="37.5" customHeight="1" hidden="1">
      <c r="A144" s="71" t="s">
        <v>114</v>
      </c>
      <c r="B144" s="87" t="s">
        <v>118</v>
      </c>
      <c r="C144" s="99"/>
      <c r="D144" s="252"/>
      <c r="E144" s="253"/>
      <c r="F144" s="253"/>
      <c r="G144" s="251">
        <f>G145</f>
        <v>0</v>
      </c>
      <c r="H144" s="115">
        <f>H145</f>
        <v>0</v>
      </c>
      <c r="I144" s="112" t="e">
        <f t="shared" si="5"/>
        <v>#DIV/0!</v>
      </c>
    </row>
    <row r="145" spans="1:9" ht="37.5" customHeight="1" hidden="1">
      <c r="A145" s="183" t="s">
        <v>269</v>
      </c>
      <c r="B145" s="87" t="s">
        <v>118</v>
      </c>
      <c r="C145" s="99" t="s">
        <v>109</v>
      </c>
      <c r="D145" s="252" t="s">
        <v>22</v>
      </c>
      <c r="E145" s="253" t="s">
        <v>22</v>
      </c>
      <c r="F145" s="253" t="s">
        <v>270</v>
      </c>
      <c r="G145" s="251">
        <v>0</v>
      </c>
      <c r="H145" s="117">
        <v>0</v>
      </c>
      <c r="I145" s="112" t="e">
        <f t="shared" si="5"/>
        <v>#DIV/0!</v>
      </c>
    </row>
    <row r="146" spans="1:9" ht="37.5" customHeight="1">
      <c r="A146" s="176" t="s">
        <v>318</v>
      </c>
      <c r="B146" s="178" t="s">
        <v>425</v>
      </c>
      <c r="C146" s="163"/>
      <c r="D146" s="254"/>
      <c r="E146" s="255"/>
      <c r="F146" s="255"/>
      <c r="G146" s="256">
        <f>G147+G150</f>
        <v>8596.4</v>
      </c>
      <c r="H146" s="256">
        <f>H147+H150</f>
        <v>8094.4</v>
      </c>
      <c r="I146" s="112">
        <f t="shared" si="5"/>
        <v>94.2</v>
      </c>
    </row>
    <row r="147" spans="1:9" ht="27.75" customHeight="1">
      <c r="A147" s="71" t="s">
        <v>319</v>
      </c>
      <c r="B147" s="93" t="s">
        <v>426</v>
      </c>
      <c r="C147" s="99"/>
      <c r="D147" s="252"/>
      <c r="E147" s="253"/>
      <c r="F147" s="253"/>
      <c r="G147" s="251">
        <f>G149+G148</f>
        <v>3138.5</v>
      </c>
      <c r="H147" s="251">
        <f>H149+H148</f>
        <v>2828.9</v>
      </c>
      <c r="I147" s="112">
        <f t="shared" si="5"/>
        <v>90.1</v>
      </c>
    </row>
    <row r="148" spans="1:9" ht="27.75" customHeight="1">
      <c r="A148" s="71" t="s">
        <v>303</v>
      </c>
      <c r="B148" s="93" t="s">
        <v>426</v>
      </c>
      <c r="C148" s="99" t="s">
        <v>400</v>
      </c>
      <c r="D148" s="252" t="s">
        <v>22</v>
      </c>
      <c r="E148" s="253" t="s">
        <v>282</v>
      </c>
      <c r="F148" s="253" t="s">
        <v>304</v>
      </c>
      <c r="G148" s="251">
        <v>26.1</v>
      </c>
      <c r="H148" s="251">
        <v>26.1</v>
      </c>
      <c r="I148" s="112">
        <f t="shared" si="5"/>
        <v>100</v>
      </c>
    </row>
    <row r="149" spans="1:9" ht="37.5" customHeight="1">
      <c r="A149" s="71" t="s">
        <v>269</v>
      </c>
      <c r="B149" s="93" t="s">
        <v>426</v>
      </c>
      <c r="C149" s="99" t="s">
        <v>400</v>
      </c>
      <c r="D149" s="84" t="s">
        <v>22</v>
      </c>
      <c r="E149" s="116" t="s">
        <v>282</v>
      </c>
      <c r="F149" s="116" t="s">
        <v>270</v>
      </c>
      <c r="G149" s="115">
        <v>3112.4</v>
      </c>
      <c r="H149" s="117">
        <v>2802.8</v>
      </c>
      <c r="I149" s="112">
        <f t="shared" si="5"/>
        <v>90.1</v>
      </c>
    </row>
    <row r="150" spans="1:9" ht="37.5" customHeight="1">
      <c r="A150" s="71" t="s">
        <v>518</v>
      </c>
      <c r="B150" s="93" t="s">
        <v>525</v>
      </c>
      <c r="C150" s="99" t="s">
        <v>400</v>
      </c>
      <c r="D150" s="84" t="s">
        <v>22</v>
      </c>
      <c r="E150" s="116" t="s">
        <v>282</v>
      </c>
      <c r="F150" s="116"/>
      <c r="G150" s="115">
        <f>G151</f>
        <v>5457.9</v>
      </c>
      <c r="H150" s="115">
        <f>H151</f>
        <v>5265.5</v>
      </c>
      <c r="I150" s="112">
        <f t="shared" si="5"/>
        <v>96.5</v>
      </c>
    </row>
    <row r="151" spans="1:9" ht="37.5" customHeight="1">
      <c r="A151" s="71" t="s">
        <v>269</v>
      </c>
      <c r="B151" s="93" t="s">
        <v>525</v>
      </c>
      <c r="C151" s="99" t="s">
        <v>400</v>
      </c>
      <c r="D151" s="84" t="s">
        <v>22</v>
      </c>
      <c r="E151" s="116" t="s">
        <v>282</v>
      </c>
      <c r="F151" s="116" t="s">
        <v>270</v>
      </c>
      <c r="G151" s="115">
        <v>5457.9</v>
      </c>
      <c r="H151" s="117">
        <v>5265.5</v>
      </c>
      <c r="I151" s="112">
        <f t="shared" si="5"/>
        <v>96.5</v>
      </c>
    </row>
    <row r="152" spans="1:9" ht="37.5" customHeight="1">
      <c r="A152" s="176" t="s">
        <v>517</v>
      </c>
      <c r="B152" s="178" t="s">
        <v>520</v>
      </c>
      <c r="C152" s="163"/>
      <c r="D152" s="150"/>
      <c r="E152" s="177"/>
      <c r="F152" s="177"/>
      <c r="G152" s="153">
        <f>G153</f>
        <v>1699.9</v>
      </c>
      <c r="H152" s="153">
        <f>H153</f>
        <v>1699.9</v>
      </c>
      <c r="I152" s="112">
        <f t="shared" si="5"/>
        <v>100</v>
      </c>
    </row>
    <row r="153" spans="1:9" ht="37.5" customHeight="1">
      <c r="A153" s="71" t="s">
        <v>518</v>
      </c>
      <c r="B153" s="93" t="s">
        <v>519</v>
      </c>
      <c r="C153" s="99" t="s">
        <v>400</v>
      </c>
      <c r="D153" s="84" t="s">
        <v>266</v>
      </c>
      <c r="E153" s="116" t="s">
        <v>280</v>
      </c>
      <c r="F153" s="116"/>
      <c r="G153" s="115">
        <f>G154</f>
        <v>1699.9</v>
      </c>
      <c r="H153" s="115">
        <f>H154</f>
        <v>1699.9</v>
      </c>
      <c r="I153" s="112">
        <f t="shared" si="5"/>
        <v>100</v>
      </c>
    </row>
    <row r="154" spans="1:9" ht="37.5" customHeight="1">
      <c r="A154" s="71" t="s">
        <v>269</v>
      </c>
      <c r="B154" s="93" t="s">
        <v>519</v>
      </c>
      <c r="C154" s="99" t="s">
        <v>400</v>
      </c>
      <c r="D154" s="84" t="s">
        <v>266</v>
      </c>
      <c r="E154" s="116" t="s">
        <v>280</v>
      </c>
      <c r="F154" s="116" t="s">
        <v>270</v>
      </c>
      <c r="G154" s="115">
        <v>1699.9</v>
      </c>
      <c r="H154" s="117">
        <v>1699.9</v>
      </c>
      <c r="I154" s="112">
        <f t="shared" si="5"/>
        <v>100</v>
      </c>
    </row>
    <row r="155" spans="1:9" ht="47.25" customHeight="1">
      <c r="A155" s="70" t="s">
        <v>209</v>
      </c>
      <c r="B155" s="102" t="s">
        <v>211</v>
      </c>
      <c r="C155" s="38"/>
      <c r="D155" s="113"/>
      <c r="E155" s="114"/>
      <c r="F155" s="114"/>
      <c r="G155" s="126">
        <f>G156+G167+G187</f>
        <v>7776.8</v>
      </c>
      <c r="H155" s="126">
        <f>H156+H167+H187</f>
        <v>4344.3</v>
      </c>
      <c r="I155" s="112">
        <f t="shared" si="5"/>
        <v>55.9</v>
      </c>
    </row>
    <row r="156" spans="1:9" ht="37.5" customHeight="1">
      <c r="A156" s="70" t="s">
        <v>210</v>
      </c>
      <c r="B156" s="102" t="s">
        <v>212</v>
      </c>
      <c r="C156" s="38"/>
      <c r="D156" s="113"/>
      <c r="E156" s="114"/>
      <c r="F156" s="114"/>
      <c r="G156" s="126">
        <f>G157+G164</f>
        <v>1590.9</v>
      </c>
      <c r="H156" s="126">
        <f>H157+H164</f>
        <v>1556.5</v>
      </c>
      <c r="I156" s="112">
        <f t="shared" si="5"/>
        <v>97.8</v>
      </c>
    </row>
    <row r="157" spans="1:9" ht="51" customHeight="1">
      <c r="A157" s="188" t="s">
        <v>539</v>
      </c>
      <c r="B157" s="186" t="s">
        <v>213</v>
      </c>
      <c r="C157" s="159"/>
      <c r="D157" s="161"/>
      <c r="E157" s="162"/>
      <c r="F157" s="162"/>
      <c r="G157" s="153">
        <f>G160</f>
        <v>355.1</v>
      </c>
      <c r="H157" s="153">
        <f>H160</f>
        <v>355.1</v>
      </c>
      <c r="I157" s="112">
        <f t="shared" si="5"/>
        <v>100</v>
      </c>
    </row>
    <row r="158" spans="1:9" ht="37.5" customHeight="1" hidden="1">
      <c r="A158" s="69" t="s">
        <v>24</v>
      </c>
      <c r="B158" s="85" t="s">
        <v>213</v>
      </c>
      <c r="C158" s="37"/>
      <c r="D158" s="113" t="s">
        <v>22</v>
      </c>
      <c r="E158" s="114"/>
      <c r="F158" s="114"/>
      <c r="G158" s="115">
        <f>G159</f>
        <v>355.1</v>
      </c>
      <c r="H158" s="115">
        <f>H159</f>
        <v>355.1</v>
      </c>
      <c r="I158" s="112">
        <f t="shared" si="5"/>
        <v>100</v>
      </c>
    </row>
    <row r="159" spans="1:9" ht="9" customHeight="1" hidden="1">
      <c r="A159" s="69" t="s">
        <v>23</v>
      </c>
      <c r="B159" s="85" t="s">
        <v>213</v>
      </c>
      <c r="C159" s="37"/>
      <c r="D159" s="113" t="s">
        <v>22</v>
      </c>
      <c r="E159" s="114" t="s">
        <v>273</v>
      </c>
      <c r="F159" s="114"/>
      <c r="G159" s="115">
        <f>G160</f>
        <v>355.1</v>
      </c>
      <c r="H159" s="115">
        <f>H160</f>
        <v>355.1</v>
      </c>
      <c r="I159" s="112">
        <f t="shared" si="5"/>
        <v>100</v>
      </c>
    </row>
    <row r="160" spans="1:9" ht="37.5" customHeight="1">
      <c r="A160" s="69" t="s">
        <v>25</v>
      </c>
      <c r="B160" s="85" t="s">
        <v>214</v>
      </c>
      <c r="C160" s="99" t="s">
        <v>400</v>
      </c>
      <c r="D160" s="84" t="s">
        <v>22</v>
      </c>
      <c r="E160" s="116" t="s">
        <v>273</v>
      </c>
      <c r="F160" s="114"/>
      <c r="G160" s="115">
        <f>G161+G162</f>
        <v>355.1</v>
      </c>
      <c r="H160" s="115">
        <f>H161+H162</f>
        <v>355.1</v>
      </c>
      <c r="I160" s="112">
        <f aca="true" t="shared" si="8" ref="I160:I221">H160/G160*100</f>
        <v>100</v>
      </c>
    </row>
    <row r="161" spans="1:9" ht="49.5" customHeight="1">
      <c r="A161" s="183" t="s">
        <v>269</v>
      </c>
      <c r="B161" s="101" t="s">
        <v>214</v>
      </c>
      <c r="C161" s="99" t="s">
        <v>400</v>
      </c>
      <c r="D161" s="84" t="s">
        <v>22</v>
      </c>
      <c r="E161" s="116" t="s">
        <v>273</v>
      </c>
      <c r="F161" s="116" t="s">
        <v>270</v>
      </c>
      <c r="G161" s="115">
        <v>74.4</v>
      </c>
      <c r="H161" s="117">
        <v>74.4</v>
      </c>
      <c r="I161" s="112">
        <f t="shared" si="8"/>
        <v>100</v>
      </c>
    </row>
    <row r="162" spans="1:9" ht="49.5" customHeight="1">
      <c r="A162" s="69" t="s">
        <v>540</v>
      </c>
      <c r="B162" s="99" t="s">
        <v>541</v>
      </c>
      <c r="C162" s="99" t="s">
        <v>400</v>
      </c>
      <c r="D162" s="84" t="s">
        <v>22</v>
      </c>
      <c r="E162" s="116" t="s">
        <v>273</v>
      </c>
      <c r="F162" s="116"/>
      <c r="G162" s="115">
        <f>G163</f>
        <v>280.7</v>
      </c>
      <c r="H162" s="115">
        <f>H163</f>
        <v>280.7</v>
      </c>
      <c r="I162" s="112">
        <f t="shared" si="8"/>
        <v>100</v>
      </c>
    </row>
    <row r="163" spans="1:9" ht="49.5" customHeight="1">
      <c r="A163" s="71" t="s">
        <v>65</v>
      </c>
      <c r="B163" s="99" t="s">
        <v>541</v>
      </c>
      <c r="C163" s="99" t="s">
        <v>400</v>
      </c>
      <c r="D163" s="84" t="s">
        <v>22</v>
      </c>
      <c r="E163" s="116" t="s">
        <v>273</v>
      </c>
      <c r="F163" s="116" t="s">
        <v>66</v>
      </c>
      <c r="G163" s="115">
        <v>280.7</v>
      </c>
      <c r="H163" s="117">
        <v>280.7</v>
      </c>
      <c r="I163" s="112">
        <f t="shared" si="8"/>
        <v>100</v>
      </c>
    </row>
    <row r="164" spans="1:9" ht="49.5" customHeight="1">
      <c r="A164" s="188" t="s">
        <v>529</v>
      </c>
      <c r="B164" s="163" t="s">
        <v>531</v>
      </c>
      <c r="C164" s="163"/>
      <c r="D164" s="150"/>
      <c r="E164" s="177"/>
      <c r="F164" s="177"/>
      <c r="G164" s="153">
        <f>G165</f>
        <v>1235.8</v>
      </c>
      <c r="H164" s="153">
        <f>H165</f>
        <v>1201.4</v>
      </c>
      <c r="I164" s="112">
        <f t="shared" si="8"/>
        <v>97.2</v>
      </c>
    </row>
    <row r="165" spans="1:9" ht="49.5" customHeight="1">
      <c r="A165" s="71" t="s">
        <v>518</v>
      </c>
      <c r="B165" s="99" t="s">
        <v>530</v>
      </c>
      <c r="C165" s="99" t="s">
        <v>400</v>
      </c>
      <c r="D165" s="84" t="s">
        <v>22</v>
      </c>
      <c r="E165" s="116" t="s">
        <v>273</v>
      </c>
      <c r="F165" s="116"/>
      <c r="G165" s="115">
        <f>G166</f>
        <v>1235.8</v>
      </c>
      <c r="H165" s="115">
        <f>H166</f>
        <v>1201.4</v>
      </c>
      <c r="I165" s="112">
        <f t="shared" si="8"/>
        <v>97.2</v>
      </c>
    </row>
    <row r="166" spans="1:9" ht="49.5" customHeight="1">
      <c r="A166" s="71" t="s">
        <v>269</v>
      </c>
      <c r="B166" s="99" t="s">
        <v>530</v>
      </c>
      <c r="C166" s="99" t="s">
        <v>400</v>
      </c>
      <c r="D166" s="84" t="s">
        <v>22</v>
      </c>
      <c r="E166" s="116" t="s">
        <v>273</v>
      </c>
      <c r="F166" s="116" t="s">
        <v>270</v>
      </c>
      <c r="G166" s="115">
        <v>1235.8</v>
      </c>
      <c r="H166" s="117">
        <v>1201.4</v>
      </c>
      <c r="I166" s="112">
        <f t="shared" si="8"/>
        <v>97.2</v>
      </c>
    </row>
    <row r="167" spans="1:9" ht="37.5" customHeight="1">
      <c r="A167" s="70" t="s">
        <v>215</v>
      </c>
      <c r="B167" s="98" t="s">
        <v>216</v>
      </c>
      <c r="C167" s="38"/>
      <c r="D167" s="113"/>
      <c r="E167" s="114"/>
      <c r="F167" s="114"/>
      <c r="G167" s="126">
        <f>G168+G174+G181+G184</f>
        <v>5135.9</v>
      </c>
      <c r="H167" s="126">
        <f>H168+H174+H181+H184</f>
        <v>1806.8</v>
      </c>
      <c r="I167" s="112">
        <f t="shared" si="8"/>
        <v>35.2</v>
      </c>
    </row>
    <row r="168" spans="1:9" ht="64.5" customHeight="1">
      <c r="A168" s="176" t="s">
        <v>369</v>
      </c>
      <c r="B168" s="163" t="s">
        <v>217</v>
      </c>
      <c r="C168" s="159"/>
      <c r="D168" s="161"/>
      <c r="E168" s="162"/>
      <c r="F168" s="162"/>
      <c r="G168" s="153">
        <f aca="true" t="shared" si="9" ref="G168:H170">G169</f>
        <v>204.9</v>
      </c>
      <c r="H168" s="153">
        <f t="shared" si="9"/>
        <v>204.9</v>
      </c>
      <c r="I168" s="112">
        <f t="shared" si="8"/>
        <v>100</v>
      </c>
    </row>
    <row r="169" spans="1:9" ht="1.5" customHeight="1">
      <c r="A169" s="69" t="s">
        <v>260</v>
      </c>
      <c r="B169" s="99" t="s">
        <v>217</v>
      </c>
      <c r="C169" s="37"/>
      <c r="D169" s="113" t="s">
        <v>261</v>
      </c>
      <c r="E169" s="114"/>
      <c r="F169" s="114"/>
      <c r="G169" s="115">
        <f t="shared" si="9"/>
        <v>204.9</v>
      </c>
      <c r="H169" s="115">
        <f t="shared" si="9"/>
        <v>204.9</v>
      </c>
      <c r="I169" s="112">
        <f t="shared" si="8"/>
        <v>100</v>
      </c>
    </row>
    <row r="170" spans="1:9" ht="72" customHeight="1" hidden="1">
      <c r="A170" s="69" t="s">
        <v>310</v>
      </c>
      <c r="B170" s="99" t="s">
        <v>217</v>
      </c>
      <c r="C170" s="37"/>
      <c r="D170" s="113" t="s">
        <v>261</v>
      </c>
      <c r="E170" s="114" t="s">
        <v>266</v>
      </c>
      <c r="F170" s="114"/>
      <c r="G170" s="115">
        <f t="shared" si="9"/>
        <v>204.9</v>
      </c>
      <c r="H170" s="115">
        <f t="shared" si="9"/>
        <v>204.9</v>
      </c>
      <c r="I170" s="112">
        <f t="shared" si="8"/>
        <v>100</v>
      </c>
    </row>
    <row r="171" spans="1:9" ht="108" customHeight="1">
      <c r="A171" s="71" t="s">
        <v>69</v>
      </c>
      <c r="B171" s="85" t="s">
        <v>218</v>
      </c>
      <c r="C171" s="99" t="s">
        <v>400</v>
      </c>
      <c r="D171" s="84" t="s">
        <v>261</v>
      </c>
      <c r="E171" s="116" t="s">
        <v>266</v>
      </c>
      <c r="F171" s="114"/>
      <c r="G171" s="115">
        <f>G172+G173</f>
        <v>204.9</v>
      </c>
      <c r="H171" s="115">
        <f>H172+H173</f>
        <v>204.9</v>
      </c>
      <c r="I171" s="112">
        <f t="shared" si="8"/>
        <v>100</v>
      </c>
    </row>
    <row r="172" spans="1:9" ht="37.5" customHeight="1">
      <c r="A172" s="71" t="s">
        <v>303</v>
      </c>
      <c r="B172" s="85" t="s">
        <v>218</v>
      </c>
      <c r="C172" s="99" t="s">
        <v>400</v>
      </c>
      <c r="D172" s="84" t="s">
        <v>261</v>
      </c>
      <c r="E172" s="116" t="s">
        <v>266</v>
      </c>
      <c r="F172" s="116" t="s">
        <v>304</v>
      </c>
      <c r="G172" s="115">
        <v>143.4</v>
      </c>
      <c r="H172" s="117">
        <v>143.4</v>
      </c>
      <c r="I172" s="112">
        <f t="shared" si="8"/>
        <v>100</v>
      </c>
    </row>
    <row r="173" spans="1:9" ht="37.5" customHeight="1">
      <c r="A173" s="71" t="s">
        <v>269</v>
      </c>
      <c r="B173" s="85" t="s">
        <v>218</v>
      </c>
      <c r="C173" s="99" t="s">
        <v>400</v>
      </c>
      <c r="D173" s="84" t="s">
        <v>261</v>
      </c>
      <c r="E173" s="116" t="s">
        <v>266</v>
      </c>
      <c r="F173" s="116" t="s">
        <v>270</v>
      </c>
      <c r="G173" s="115">
        <v>61.5</v>
      </c>
      <c r="H173" s="117">
        <v>61.5</v>
      </c>
      <c r="I173" s="112">
        <f t="shared" si="8"/>
        <v>100</v>
      </c>
    </row>
    <row r="174" spans="1:9" ht="57" customHeight="1">
      <c r="A174" s="188" t="s">
        <v>370</v>
      </c>
      <c r="B174" s="186" t="s">
        <v>219</v>
      </c>
      <c r="C174" s="164"/>
      <c r="D174" s="151"/>
      <c r="E174" s="152"/>
      <c r="F174" s="152"/>
      <c r="G174" s="153">
        <f aca="true" t="shared" si="10" ref="G174:H176">G175</f>
        <v>48</v>
      </c>
      <c r="H174" s="153">
        <f t="shared" si="10"/>
        <v>48</v>
      </c>
      <c r="I174" s="112">
        <f t="shared" si="8"/>
        <v>100</v>
      </c>
    </row>
    <row r="175" spans="1:9" ht="37.5" customHeight="1" hidden="1">
      <c r="A175" s="69" t="s">
        <v>20</v>
      </c>
      <c r="B175" s="85" t="s">
        <v>219</v>
      </c>
      <c r="C175" s="37"/>
      <c r="D175" s="113" t="s">
        <v>309</v>
      </c>
      <c r="E175" s="114"/>
      <c r="F175" s="114"/>
      <c r="G175" s="115">
        <f t="shared" si="10"/>
        <v>48</v>
      </c>
      <c r="H175" s="115">
        <f t="shared" si="10"/>
        <v>48</v>
      </c>
      <c r="I175" s="112">
        <f t="shared" si="8"/>
        <v>100</v>
      </c>
    </row>
    <row r="176" spans="1:9" ht="37.5" customHeight="1" hidden="1">
      <c r="A176" s="69" t="s">
        <v>5</v>
      </c>
      <c r="B176" s="85" t="s">
        <v>219</v>
      </c>
      <c r="C176" s="37"/>
      <c r="D176" s="113" t="s">
        <v>309</v>
      </c>
      <c r="E176" s="114" t="s">
        <v>282</v>
      </c>
      <c r="F176" s="114"/>
      <c r="G176" s="115">
        <f t="shared" si="10"/>
        <v>48</v>
      </c>
      <c r="H176" s="115">
        <f t="shared" si="10"/>
        <v>48</v>
      </c>
      <c r="I176" s="112">
        <f t="shared" si="8"/>
        <v>100</v>
      </c>
    </row>
    <row r="177" spans="1:9" ht="37.5" customHeight="1">
      <c r="A177" s="71" t="s">
        <v>313</v>
      </c>
      <c r="B177" s="85" t="s">
        <v>220</v>
      </c>
      <c r="C177" s="37"/>
      <c r="D177" s="113"/>
      <c r="E177" s="114"/>
      <c r="F177" s="114"/>
      <c r="G177" s="115">
        <f>G180+G178+G179</f>
        <v>48</v>
      </c>
      <c r="H177" s="115">
        <f>H180+H178+H179</f>
        <v>48</v>
      </c>
      <c r="I177" s="112">
        <f t="shared" si="8"/>
        <v>100</v>
      </c>
    </row>
    <row r="178" spans="1:9" ht="37.5" customHeight="1">
      <c r="A178" s="71" t="s">
        <v>269</v>
      </c>
      <c r="B178" s="85" t="s">
        <v>220</v>
      </c>
      <c r="C178" s="37" t="s">
        <v>400</v>
      </c>
      <c r="D178" s="84" t="s">
        <v>309</v>
      </c>
      <c r="E178" s="116" t="s">
        <v>282</v>
      </c>
      <c r="F178" s="116" t="s">
        <v>270</v>
      </c>
      <c r="G178" s="115">
        <v>5</v>
      </c>
      <c r="H178" s="115">
        <v>5</v>
      </c>
      <c r="I178" s="112">
        <f t="shared" si="8"/>
        <v>100</v>
      </c>
    </row>
    <row r="179" spans="1:9" ht="37.5" customHeight="1">
      <c r="A179" s="71" t="s">
        <v>199</v>
      </c>
      <c r="B179" s="85" t="s">
        <v>220</v>
      </c>
      <c r="C179" s="37" t="s">
        <v>400</v>
      </c>
      <c r="D179" s="84" t="s">
        <v>309</v>
      </c>
      <c r="E179" s="116" t="s">
        <v>282</v>
      </c>
      <c r="F179" s="116" t="s">
        <v>299</v>
      </c>
      <c r="G179" s="115">
        <v>10</v>
      </c>
      <c r="H179" s="115">
        <v>10</v>
      </c>
      <c r="I179" s="112">
        <f t="shared" si="8"/>
        <v>100</v>
      </c>
    </row>
    <row r="180" spans="1:9" ht="37.5" customHeight="1">
      <c r="A180" s="71" t="s">
        <v>15</v>
      </c>
      <c r="B180" s="85" t="s">
        <v>220</v>
      </c>
      <c r="C180" s="99" t="s">
        <v>401</v>
      </c>
      <c r="D180" s="84" t="s">
        <v>309</v>
      </c>
      <c r="E180" s="116" t="s">
        <v>282</v>
      </c>
      <c r="F180" s="116" t="s">
        <v>16</v>
      </c>
      <c r="G180" s="115">
        <v>33</v>
      </c>
      <c r="H180" s="115">
        <v>33</v>
      </c>
      <c r="I180" s="112">
        <f t="shared" si="8"/>
        <v>100</v>
      </c>
    </row>
    <row r="181" spans="1:9" ht="37.5" customHeight="1">
      <c r="A181" s="176" t="s">
        <v>371</v>
      </c>
      <c r="B181" s="186" t="s">
        <v>221</v>
      </c>
      <c r="C181" s="164"/>
      <c r="D181" s="151"/>
      <c r="E181" s="152"/>
      <c r="F181" s="152"/>
      <c r="G181" s="153">
        <f>G182</f>
        <v>3175</v>
      </c>
      <c r="H181" s="153">
        <f>H182</f>
        <v>0</v>
      </c>
      <c r="I181" s="112">
        <f t="shared" si="8"/>
        <v>0</v>
      </c>
    </row>
    <row r="182" spans="1:9" ht="37.5" customHeight="1">
      <c r="A182" s="71" t="s">
        <v>97</v>
      </c>
      <c r="B182" s="37" t="s">
        <v>98</v>
      </c>
      <c r="C182" s="99" t="s">
        <v>400</v>
      </c>
      <c r="D182" s="84" t="s">
        <v>309</v>
      </c>
      <c r="E182" s="116" t="s">
        <v>273</v>
      </c>
      <c r="F182" s="116"/>
      <c r="G182" s="115">
        <f>G183</f>
        <v>3175</v>
      </c>
      <c r="H182" s="115">
        <f>H183</f>
        <v>0</v>
      </c>
      <c r="I182" s="112">
        <f t="shared" si="8"/>
        <v>0</v>
      </c>
    </row>
    <row r="183" spans="1:9" ht="37.5" customHeight="1">
      <c r="A183" s="71" t="s">
        <v>269</v>
      </c>
      <c r="B183" s="37" t="s">
        <v>98</v>
      </c>
      <c r="C183" s="99" t="s">
        <v>400</v>
      </c>
      <c r="D183" s="84" t="s">
        <v>309</v>
      </c>
      <c r="E183" s="116" t="s">
        <v>273</v>
      </c>
      <c r="F183" s="116" t="s">
        <v>270</v>
      </c>
      <c r="G183" s="115">
        <v>3175</v>
      </c>
      <c r="H183" s="117">
        <v>0</v>
      </c>
      <c r="I183" s="112">
        <f t="shared" si="8"/>
        <v>0</v>
      </c>
    </row>
    <row r="184" spans="1:9" ht="37.5" customHeight="1">
      <c r="A184" s="176" t="s">
        <v>328</v>
      </c>
      <c r="B184" s="164" t="s">
        <v>331</v>
      </c>
      <c r="C184" s="260"/>
      <c r="D184" s="254"/>
      <c r="E184" s="255"/>
      <c r="F184" s="255"/>
      <c r="G184" s="256">
        <f>G185</f>
        <v>1708</v>
      </c>
      <c r="H184" s="256">
        <f>H185</f>
        <v>1553.9</v>
      </c>
      <c r="I184" s="112">
        <f t="shared" si="8"/>
        <v>91</v>
      </c>
    </row>
    <row r="185" spans="1:9" ht="37.5" customHeight="1">
      <c r="A185" s="71" t="s">
        <v>329</v>
      </c>
      <c r="B185" s="37" t="s">
        <v>330</v>
      </c>
      <c r="C185" s="257" t="s">
        <v>400</v>
      </c>
      <c r="D185" s="252" t="s">
        <v>22</v>
      </c>
      <c r="E185" s="253" t="s">
        <v>282</v>
      </c>
      <c r="F185" s="253"/>
      <c r="G185" s="251">
        <f>G186</f>
        <v>1708</v>
      </c>
      <c r="H185" s="258">
        <f>H186</f>
        <v>1553.9</v>
      </c>
      <c r="I185" s="112">
        <f t="shared" si="8"/>
        <v>91</v>
      </c>
    </row>
    <row r="186" spans="1:9" ht="37.5" customHeight="1">
      <c r="A186" s="71" t="s">
        <v>269</v>
      </c>
      <c r="B186" s="37" t="s">
        <v>330</v>
      </c>
      <c r="C186" s="257" t="s">
        <v>400</v>
      </c>
      <c r="D186" s="252" t="s">
        <v>22</v>
      </c>
      <c r="E186" s="253" t="s">
        <v>282</v>
      </c>
      <c r="F186" s="253" t="s">
        <v>270</v>
      </c>
      <c r="G186" s="251">
        <v>1708</v>
      </c>
      <c r="H186" s="258">
        <v>1553.9</v>
      </c>
      <c r="I186" s="112">
        <f t="shared" si="8"/>
        <v>91</v>
      </c>
    </row>
    <row r="187" spans="1:9" ht="58.5" customHeight="1">
      <c r="A187" s="70" t="s">
        <v>222</v>
      </c>
      <c r="B187" s="98" t="s">
        <v>223</v>
      </c>
      <c r="C187" s="38"/>
      <c r="D187" s="113"/>
      <c r="E187" s="114"/>
      <c r="F187" s="114"/>
      <c r="G187" s="126">
        <f>G188+G193+G198+G203</f>
        <v>1050</v>
      </c>
      <c r="H187" s="126">
        <f>H188+H193+H198+H203</f>
        <v>981</v>
      </c>
      <c r="I187" s="112">
        <f t="shared" si="8"/>
        <v>93.4</v>
      </c>
    </row>
    <row r="188" spans="1:9" ht="37.5" customHeight="1">
      <c r="A188" s="176" t="s">
        <v>372</v>
      </c>
      <c r="B188" s="163" t="s">
        <v>224</v>
      </c>
      <c r="C188" s="164"/>
      <c r="D188" s="151"/>
      <c r="E188" s="152"/>
      <c r="F188" s="152"/>
      <c r="G188" s="153">
        <f aca="true" t="shared" si="11" ref="G188:H191">G189</f>
        <v>148.1</v>
      </c>
      <c r="H188" s="153">
        <f t="shared" si="11"/>
        <v>148.1</v>
      </c>
      <c r="I188" s="112">
        <f t="shared" si="8"/>
        <v>100</v>
      </c>
    </row>
    <row r="189" spans="1:9" ht="37.5" customHeight="1" hidden="1">
      <c r="A189" s="69" t="s">
        <v>225</v>
      </c>
      <c r="B189" s="99" t="s">
        <v>224</v>
      </c>
      <c r="C189" s="37"/>
      <c r="D189" s="113" t="s">
        <v>268</v>
      </c>
      <c r="E189" s="114"/>
      <c r="F189" s="114"/>
      <c r="G189" s="115">
        <f t="shared" si="11"/>
        <v>148.1</v>
      </c>
      <c r="H189" s="115">
        <f t="shared" si="11"/>
        <v>148.1</v>
      </c>
      <c r="I189" s="112">
        <f t="shared" si="8"/>
        <v>100</v>
      </c>
    </row>
    <row r="190" spans="1:9" ht="37.5" customHeight="1" hidden="1">
      <c r="A190" s="69" t="s">
        <v>30</v>
      </c>
      <c r="B190" s="99" t="s">
        <v>224</v>
      </c>
      <c r="C190" s="37"/>
      <c r="D190" s="113" t="s">
        <v>268</v>
      </c>
      <c r="E190" s="114" t="s">
        <v>264</v>
      </c>
      <c r="F190" s="114"/>
      <c r="G190" s="115">
        <f t="shared" si="11"/>
        <v>148.1</v>
      </c>
      <c r="H190" s="115">
        <f t="shared" si="11"/>
        <v>148.1</v>
      </c>
      <c r="I190" s="112">
        <f t="shared" si="8"/>
        <v>100</v>
      </c>
    </row>
    <row r="191" spans="1:9" ht="96" customHeight="1">
      <c r="A191" s="71" t="s">
        <v>102</v>
      </c>
      <c r="B191" s="85" t="s">
        <v>227</v>
      </c>
      <c r="C191" s="99" t="s">
        <v>400</v>
      </c>
      <c r="D191" s="84" t="s">
        <v>268</v>
      </c>
      <c r="E191" s="116" t="s">
        <v>264</v>
      </c>
      <c r="F191" s="114"/>
      <c r="G191" s="115">
        <f t="shared" si="11"/>
        <v>148.1</v>
      </c>
      <c r="H191" s="115">
        <f t="shared" si="11"/>
        <v>148.1</v>
      </c>
      <c r="I191" s="112">
        <f t="shared" si="8"/>
        <v>100</v>
      </c>
    </row>
    <row r="192" spans="1:9" ht="37.5" customHeight="1">
      <c r="A192" s="183" t="s">
        <v>226</v>
      </c>
      <c r="B192" s="101" t="s">
        <v>227</v>
      </c>
      <c r="C192" s="99" t="s">
        <v>400</v>
      </c>
      <c r="D192" s="84" t="s">
        <v>268</v>
      </c>
      <c r="E192" s="116" t="s">
        <v>264</v>
      </c>
      <c r="F192" s="116" t="s">
        <v>270</v>
      </c>
      <c r="G192" s="115">
        <v>148.1</v>
      </c>
      <c r="H192" s="117">
        <v>148.1</v>
      </c>
      <c r="I192" s="112">
        <f t="shared" si="8"/>
        <v>100</v>
      </c>
    </row>
    <row r="193" spans="1:9" ht="64.5" customHeight="1">
      <c r="A193" s="176" t="s">
        <v>397</v>
      </c>
      <c r="B193" s="163" t="s">
        <v>228</v>
      </c>
      <c r="C193" s="164"/>
      <c r="D193" s="151"/>
      <c r="E193" s="152"/>
      <c r="F193" s="152"/>
      <c r="G193" s="153">
        <f aca="true" t="shared" si="12" ref="G193:H196">G194</f>
        <v>390.7</v>
      </c>
      <c r="H193" s="153">
        <f t="shared" si="12"/>
        <v>321.7</v>
      </c>
      <c r="I193" s="112">
        <f t="shared" si="8"/>
        <v>82.3</v>
      </c>
    </row>
    <row r="194" spans="1:9" ht="37.5" customHeight="1" hidden="1">
      <c r="A194" s="69" t="s">
        <v>20</v>
      </c>
      <c r="B194" s="99" t="s">
        <v>228</v>
      </c>
      <c r="C194" s="37"/>
      <c r="D194" s="113" t="s">
        <v>309</v>
      </c>
      <c r="E194" s="114"/>
      <c r="F194" s="114"/>
      <c r="G194" s="115">
        <f t="shared" si="12"/>
        <v>390.7</v>
      </c>
      <c r="H194" s="115">
        <f t="shared" si="12"/>
        <v>321.7</v>
      </c>
      <c r="I194" s="112">
        <f t="shared" si="8"/>
        <v>82.3</v>
      </c>
    </row>
    <row r="195" spans="1:9" ht="37.5" customHeight="1" hidden="1">
      <c r="A195" s="69" t="s">
        <v>5</v>
      </c>
      <c r="B195" s="99" t="s">
        <v>228</v>
      </c>
      <c r="C195" s="37"/>
      <c r="D195" s="113" t="s">
        <v>309</v>
      </c>
      <c r="E195" s="114" t="s">
        <v>282</v>
      </c>
      <c r="F195" s="114"/>
      <c r="G195" s="115">
        <f t="shared" si="12"/>
        <v>390.7</v>
      </c>
      <c r="H195" s="115">
        <f t="shared" si="12"/>
        <v>321.7</v>
      </c>
      <c r="I195" s="112">
        <f t="shared" si="8"/>
        <v>82.3</v>
      </c>
    </row>
    <row r="196" spans="1:9" ht="106.5" customHeight="1">
      <c r="A196" s="71" t="s">
        <v>101</v>
      </c>
      <c r="B196" s="85" t="s">
        <v>229</v>
      </c>
      <c r="C196" s="99" t="s">
        <v>400</v>
      </c>
      <c r="D196" s="84" t="s">
        <v>309</v>
      </c>
      <c r="E196" s="116" t="s">
        <v>282</v>
      </c>
      <c r="F196" s="114"/>
      <c r="G196" s="115">
        <f t="shared" si="12"/>
        <v>390.7</v>
      </c>
      <c r="H196" s="115">
        <f t="shared" si="12"/>
        <v>321.7</v>
      </c>
      <c r="I196" s="112">
        <f t="shared" si="8"/>
        <v>82.3</v>
      </c>
    </row>
    <row r="197" spans="1:9" ht="37.5" customHeight="1">
      <c r="A197" s="183" t="s">
        <v>269</v>
      </c>
      <c r="B197" s="85" t="s">
        <v>229</v>
      </c>
      <c r="C197" s="99" t="s">
        <v>400</v>
      </c>
      <c r="D197" s="84" t="s">
        <v>309</v>
      </c>
      <c r="E197" s="116" t="s">
        <v>282</v>
      </c>
      <c r="F197" s="116" t="s">
        <v>270</v>
      </c>
      <c r="G197" s="115">
        <v>390.7</v>
      </c>
      <c r="H197" s="117">
        <v>321.7</v>
      </c>
      <c r="I197" s="112">
        <f t="shared" si="8"/>
        <v>82.3</v>
      </c>
    </row>
    <row r="198" spans="1:9" ht="84" customHeight="1">
      <c r="A198" s="176" t="s">
        <v>320</v>
      </c>
      <c r="B198" s="178" t="s">
        <v>323</v>
      </c>
      <c r="C198" s="163"/>
      <c r="D198" s="150"/>
      <c r="E198" s="177"/>
      <c r="F198" s="177"/>
      <c r="G198" s="153">
        <f>G199+G201</f>
        <v>461.9</v>
      </c>
      <c r="H198" s="153">
        <f>H199+H201</f>
        <v>461.9</v>
      </c>
      <c r="I198" s="112">
        <f t="shared" si="8"/>
        <v>100</v>
      </c>
    </row>
    <row r="199" spans="1:9" ht="37.5" customHeight="1">
      <c r="A199" s="71" t="s">
        <v>322</v>
      </c>
      <c r="B199" s="93" t="s">
        <v>321</v>
      </c>
      <c r="C199" s="99" t="s">
        <v>400</v>
      </c>
      <c r="D199" s="84" t="s">
        <v>309</v>
      </c>
      <c r="E199" s="116" t="s">
        <v>282</v>
      </c>
      <c r="F199" s="116"/>
      <c r="G199" s="115">
        <f>G200</f>
        <v>442.4</v>
      </c>
      <c r="H199" s="115">
        <f>H200</f>
        <v>442.4</v>
      </c>
      <c r="I199" s="112">
        <f t="shared" si="8"/>
        <v>100</v>
      </c>
    </row>
    <row r="200" spans="1:9" ht="37.5" customHeight="1">
      <c r="A200" s="183" t="s">
        <v>269</v>
      </c>
      <c r="B200" s="265" t="s">
        <v>321</v>
      </c>
      <c r="C200" s="99" t="s">
        <v>400</v>
      </c>
      <c r="D200" s="84" t="s">
        <v>309</v>
      </c>
      <c r="E200" s="116" t="s">
        <v>282</v>
      </c>
      <c r="F200" s="116" t="s">
        <v>270</v>
      </c>
      <c r="G200" s="115">
        <v>442.4</v>
      </c>
      <c r="H200" s="117">
        <v>442.4</v>
      </c>
      <c r="I200" s="112">
        <f t="shared" si="8"/>
        <v>100</v>
      </c>
    </row>
    <row r="201" spans="1:9" ht="37.5" customHeight="1">
      <c r="A201" s="71" t="s">
        <v>532</v>
      </c>
      <c r="B201" s="99" t="s">
        <v>533</v>
      </c>
      <c r="C201" s="99" t="s">
        <v>400</v>
      </c>
      <c r="D201" s="84" t="s">
        <v>309</v>
      </c>
      <c r="E201" s="116" t="s">
        <v>282</v>
      </c>
      <c r="F201" s="116"/>
      <c r="G201" s="115">
        <f>G202</f>
        <v>19.5</v>
      </c>
      <c r="H201" s="115">
        <f>H202</f>
        <v>19.5</v>
      </c>
      <c r="I201" s="112">
        <f t="shared" si="8"/>
        <v>100</v>
      </c>
    </row>
    <row r="202" spans="1:9" ht="37.5" customHeight="1">
      <c r="A202" s="183" t="s">
        <v>269</v>
      </c>
      <c r="B202" s="99" t="s">
        <v>533</v>
      </c>
      <c r="C202" s="99" t="s">
        <v>400</v>
      </c>
      <c r="D202" s="84" t="s">
        <v>309</v>
      </c>
      <c r="E202" s="116" t="s">
        <v>282</v>
      </c>
      <c r="F202" s="116" t="s">
        <v>270</v>
      </c>
      <c r="G202" s="115">
        <v>19.5</v>
      </c>
      <c r="H202" s="117">
        <v>19.5</v>
      </c>
      <c r="I202" s="112">
        <f t="shared" si="8"/>
        <v>100</v>
      </c>
    </row>
    <row r="203" spans="1:9" ht="37.5" customHeight="1">
      <c r="A203" s="176" t="s">
        <v>324</v>
      </c>
      <c r="B203" s="163" t="s">
        <v>327</v>
      </c>
      <c r="C203" s="163"/>
      <c r="D203" s="150"/>
      <c r="E203" s="177"/>
      <c r="F203" s="177"/>
      <c r="G203" s="153">
        <f>G204</f>
        <v>49.3</v>
      </c>
      <c r="H203" s="153">
        <f>H204</f>
        <v>49.3</v>
      </c>
      <c r="I203" s="112">
        <f t="shared" si="8"/>
        <v>100</v>
      </c>
    </row>
    <row r="204" spans="1:9" ht="37.5" customHeight="1">
      <c r="A204" s="71" t="s">
        <v>325</v>
      </c>
      <c r="B204" s="99" t="s">
        <v>326</v>
      </c>
      <c r="C204" s="99" t="s">
        <v>400</v>
      </c>
      <c r="D204" s="84" t="s">
        <v>268</v>
      </c>
      <c r="E204" s="116" t="s">
        <v>264</v>
      </c>
      <c r="F204" s="116"/>
      <c r="G204" s="115">
        <f>G205</f>
        <v>49.3</v>
      </c>
      <c r="H204" s="115">
        <f>H205</f>
        <v>49.3</v>
      </c>
      <c r="I204" s="112">
        <f t="shared" si="8"/>
        <v>100</v>
      </c>
    </row>
    <row r="205" spans="1:9" ht="37.5" customHeight="1">
      <c r="A205" s="183" t="s">
        <v>226</v>
      </c>
      <c r="B205" s="99" t="s">
        <v>326</v>
      </c>
      <c r="C205" s="99" t="s">
        <v>400</v>
      </c>
      <c r="D205" s="84" t="s">
        <v>268</v>
      </c>
      <c r="E205" s="116" t="s">
        <v>264</v>
      </c>
      <c r="F205" s="116" t="s">
        <v>270</v>
      </c>
      <c r="G205" s="115">
        <v>49.3</v>
      </c>
      <c r="H205" s="117">
        <v>49.3</v>
      </c>
      <c r="I205" s="112">
        <f t="shared" si="8"/>
        <v>100</v>
      </c>
    </row>
    <row r="206" spans="1:9" ht="49.5" customHeight="1">
      <c r="A206" s="189" t="s">
        <v>349</v>
      </c>
      <c r="B206" s="102" t="s">
        <v>230</v>
      </c>
      <c r="C206" s="38"/>
      <c r="D206" s="113"/>
      <c r="E206" s="114"/>
      <c r="F206" s="114"/>
      <c r="G206" s="126">
        <f>G207+G239+G246</f>
        <v>12810.6</v>
      </c>
      <c r="H206" s="126">
        <f>H207+H239+H246</f>
        <v>12377</v>
      </c>
      <c r="I206" s="112">
        <f t="shared" si="8"/>
        <v>96.6</v>
      </c>
    </row>
    <row r="207" spans="1:9" ht="48" customHeight="1">
      <c r="A207" s="187" t="s">
        <v>306</v>
      </c>
      <c r="B207" s="102" t="s">
        <v>231</v>
      </c>
      <c r="C207" s="38"/>
      <c r="D207" s="124"/>
      <c r="E207" s="125"/>
      <c r="F207" s="125"/>
      <c r="G207" s="126">
        <f>G211+G215+G219+G230+G227+G236</f>
        <v>11563.1</v>
      </c>
      <c r="H207" s="126">
        <f>H211+H215+H219+H230+H227+H236</f>
        <v>11255.5</v>
      </c>
      <c r="I207" s="112">
        <f t="shared" si="8"/>
        <v>97.3</v>
      </c>
    </row>
    <row r="208" spans="1:9" ht="36" customHeight="1" hidden="1">
      <c r="A208" s="190" t="s">
        <v>127</v>
      </c>
      <c r="B208" s="98" t="s">
        <v>232</v>
      </c>
      <c r="C208" s="38"/>
      <c r="D208" s="113"/>
      <c r="E208" s="114"/>
      <c r="F208" s="114"/>
      <c r="G208" s="115">
        <f aca="true" t="shared" si="13" ref="G208:H211">G209</f>
        <v>84.4</v>
      </c>
      <c r="H208" s="115">
        <f t="shared" si="13"/>
        <v>84.4</v>
      </c>
      <c r="I208" s="112">
        <f t="shared" si="8"/>
        <v>100</v>
      </c>
    </row>
    <row r="209" spans="1:9" ht="31.5" customHeight="1" hidden="1">
      <c r="A209" s="69" t="s">
        <v>85</v>
      </c>
      <c r="B209" s="99" t="s">
        <v>232</v>
      </c>
      <c r="C209" s="37"/>
      <c r="D209" s="113" t="s">
        <v>280</v>
      </c>
      <c r="E209" s="114"/>
      <c r="F209" s="114"/>
      <c r="G209" s="115">
        <f t="shared" si="13"/>
        <v>84.4</v>
      </c>
      <c r="H209" s="115">
        <f t="shared" si="13"/>
        <v>84.4</v>
      </c>
      <c r="I209" s="112">
        <f t="shared" si="8"/>
        <v>100</v>
      </c>
    </row>
    <row r="210" spans="1:9" ht="37.5" customHeight="1" hidden="1">
      <c r="A210" s="69" t="s">
        <v>281</v>
      </c>
      <c r="B210" s="99" t="s">
        <v>232</v>
      </c>
      <c r="C210" s="37"/>
      <c r="D210" s="113" t="s">
        <v>280</v>
      </c>
      <c r="E210" s="114" t="s">
        <v>282</v>
      </c>
      <c r="F210" s="114"/>
      <c r="G210" s="115">
        <f t="shared" si="13"/>
        <v>84.4</v>
      </c>
      <c r="H210" s="115">
        <f t="shared" si="13"/>
        <v>84.4</v>
      </c>
      <c r="I210" s="112">
        <f t="shared" si="8"/>
        <v>100</v>
      </c>
    </row>
    <row r="211" spans="1:9" ht="37.5" customHeight="1">
      <c r="A211" s="176" t="s">
        <v>429</v>
      </c>
      <c r="B211" s="163" t="s">
        <v>232</v>
      </c>
      <c r="C211" s="164"/>
      <c r="D211" s="151"/>
      <c r="E211" s="152"/>
      <c r="F211" s="152"/>
      <c r="G211" s="153">
        <f t="shared" si="13"/>
        <v>84.4</v>
      </c>
      <c r="H211" s="153">
        <f t="shared" si="13"/>
        <v>84.4</v>
      </c>
      <c r="I211" s="112">
        <f t="shared" si="8"/>
        <v>100</v>
      </c>
    </row>
    <row r="212" spans="1:9" ht="37.5" customHeight="1">
      <c r="A212" s="183" t="s">
        <v>307</v>
      </c>
      <c r="B212" s="99" t="s">
        <v>233</v>
      </c>
      <c r="C212" s="37" t="s">
        <v>400</v>
      </c>
      <c r="D212" s="84" t="s">
        <v>280</v>
      </c>
      <c r="E212" s="116" t="s">
        <v>282</v>
      </c>
      <c r="F212" s="114"/>
      <c r="G212" s="115">
        <f>G213+G214</f>
        <v>84.4</v>
      </c>
      <c r="H212" s="115">
        <f>H213+H214</f>
        <v>84.4</v>
      </c>
      <c r="I212" s="112">
        <f t="shared" si="8"/>
        <v>100</v>
      </c>
    </row>
    <row r="213" spans="1:9" ht="37.5" customHeight="1">
      <c r="A213" s="69" t="s">
        <v>269</v>
      </c>
      <c r="B213" s="99" t="s">
        <v>233</v>
      </c>
      <c r="C213" s="99" t="s">
        <v>400</v>
      </c>
      <c r="D213" s="84" t="s">
        <v>280</v>
      </c>
      <c r="E213" s="116" t="s">
        <v>282</v>
      </c>
      <c r="F213" s="116" t="s">
        <v>270</v>
      </c>
      <c r="G213" s="115">
        <v>0.4</v>
      </c>
      <c r="H213" s="117">
        <v>0.4</v>
      </c>
      <c r="I213" s="112">
        <f t="shared" si="8"/>
        <v>100</v>
      </c>
    </row>
    <row r="214" spans="1:9" ht="37.5" customHeight="1">
      <c r="A214" s="69" t="s">
        <v>21</v>
      </c>
      <c r="B214" s="99" t="s">
        <v>233</v>
      </c>
      <c r="C214" s="99" t="s">
        <v>400</v>
      </c>
      <c r="D214" s="84" t="s">
        <v>280</v>
      </c>
      <c r="E214" s="116" t="s">
        <v>282</v>
      </c>
      <c r="F214" s="116" t="s">
        <v>68</v>
      </c>
      <c r="G214" s="115">
        <v>84</v>
      </c>
      <c r="H214" s="117">
        <v>84</v>
      </c>
      <c r="I214" s="112">
        <f t="shared" si="8"/>
        <v>100</v>
      </c>
    </row>
    <row r="215" spans="1:9" ht="37.5" customHeight="1">
      <c r="A215" s="188" t="s">
        <v>373</v>
      </c>
      <c r="B215" s="163" t="s">
        <v>234</v>
      </c>
      <c r="C215" s="164"/>
      <c r="D215" s="161"/>
      <c r="E215" s="162"/>
      <c r="F215" s="162"/>
      <c r="G215" s="153">
        <f>G216</f>
        <v>1375.8</v>
      </c>
      <c r="H215" s="153">
        <f>H216</f>
        <v>1375.8</v>
      </c>
      <c r="I215" s="112">
        <f t="shared" si="8"/>
        <v>100</v>
      </c>
    </row>
    <row r="216" spans="1:9" ht="37.5" customHeight="1">
      <c r="A216" s="183" t="s">
        <v>307</v>
      </c>
      <c r="B216" s="99" t="s">
        <v>431</v>
      </c>
      <c r="C216" s="37" t="s">
        <v>402</v>
      </c>
      <c r="D216" s="84" t="s">
        <v>280</v>
      </c>
      <c r="E216" s="116" t="s">
        <v>282</v>
      </c>
      <c r="F216" s="114"/>
      <c r="G216" s="115">
        <f>G217+G218</f>
        <v>1375.8</v>
      </c>
      <c r="H216" s="115">
        <f>H217+H218</f>
        <v>1375.8</v>
      </c>
      <c r="I216" s="112">
        <f t="shared" si="8"/>
        <v>100</v>
      </c>
    </row>
    <row r="217" spans="1:9" ht="37.5" customHeight="1">
      <c r="A217" s="69" t="s">
        <v>269</v>
      </c>
      <c r="B217" s="99" t="s">
        <v>431</v>
      </c>
      <c r="C217" s="99" t="s">
        <v>402</v>
      </c>
      <c r="D217" s="84" t="s">
        <v>280</v>
      </c>
      <c r="E217" s="116" t="s">
        <v>282</v>
      </c>
      <c r="F217" s="116" t="s">
        <v>270</v>
      </c>
      <c r="G217" s="115">
        <v>18.5</v>
      </c>
      <c r="H217" s="117">
        <v>18.5</v>
      </c>
      <c r="I217" s="112">
        <f t="shared" si="8"/>
        <v>100</v>
      </c>
    </row>
    <row r="218" spans="1:9" ht="37.5" customHeight="1">
      <c r="A218" s="69" t="s">
        <v>8</v>
      </c>
      <c r="B218" s="99" t="s">
        <v>431</v>
      </c>
      <c r="C218" s="99" t="s">
        <v>402</v>
      </c>
      <c r="D218" s="84" t="s">
        <v>280</v>
      </c>
      <c r="E218" s="116" t="s">
        <v>282</v>
      </c>
      <c r="F218" s="116" t="s">
        <v>9</v>
      </c>
      <c r="G218" s="115">
        <v>1357.3</v>
      </c>
      <c r="H218" s="117">
        <v>1357.3</v>
      </c>
      <c r="I218" s="112">
        <f t="shared" si="8"/>
        <v>100</v>
      </c>
    </row>
    <row r="219" spans="1:9" ht="36" customHeight="1">
      <c r="A219" s="188" t="s">
        <v>398</v>
      </c>
      <c r="B219" s="186" t="s">
        <v>236</v>
      </c>
      <c r="C219" s="164"/>
      <c r="D219" s="161"/>
      <c r="E219" s="162"/>
      <c r="F219" s="162"/>
      <c r="G219" s="153">
        <f aca="true" t="shared" si="14" ref="G219:H221">G220</f>
        <v>6082</v>
      </c>
      <c r="H219" s="153">
        <f t="shared" si="14"/>
        <v>6079.4</v>
      </c>
      <c r="I219" s="112">
        <f t="shared" si="8"/>
        <v>100</v>
      </c>
    </row>
    <row r="220" spans="1:9" ht="37.5" customHeight="1" hidden="1">
      <c r="A220" s="69" t="s">
        <v>85</v>
      </c>
      <c r="B220" s="85" t="s">
        <v>234</v>
      </c>
      <c r="C220" s="37"/>
      <c r="D220" s="113" t="s">
        <v>280</v>
      </c>
      <c r="E220" s="114"/>
      <c r="F220" s="114"/>
      <c r="G220" s="115">
        <f t="shared" si="14"/>
        <v>6082</v>
      </c>
      <c r="H220" s="115">
        <f t="shared" si="14"/>
        <v>6079.4</v>
      </c>
      <c r="I220" s="112">
        <f t="shared" si="8"/>
        <v>100</v>
      </c>
    </row>
    <row r="221" spans="1:9" ht="37.5" customHeight="1" hidden="1">
      <c r="A221" s="69" t="s">
        <v>29</v>
      </c>
      <c r="B221" s="85" t="s">
        <v>234</v>
      </c>
      <c r="C221" s="37"/>
      <c r="D221" s="113" t="s">
        <v>280</v>
      </c>
      <c r="E221" s="114" t="s">
        <v>261</v>
      </c>
      <c r="F221" s="114"/>
      <c r="G221" s="115">
        <f t="shared" si="14"/>
        <v>6082</v>
      </c>
      <c r="H221" s="115">
        <f t="shared" si="14"/>
        <v>6079.4</v>
      </c>
      <c r="I221" s="112">
        <f t="shared" si="8"/>
        <v>100</v>
      </c>
    </row>
    <row r="222" spans="1:9" ht="37.5" customHeight="1">
      <c r="A222" s="69" t="s">
        <v>235</v>
      </c>
      <c r="B222" s="85" t="s">
        <v>430</v>
      </c>
      <c r="C222" s="99" t="s">
        <v>400</v>
      </c>
      <c r="D222" s="84" t="s">
        <v>280</v>
      </c>
      <c r="E222" s="116" t="s">
        <v>261</v>
      </c>
      <c r="F222" s="114"/>
      <c r="G222" s="115">
        <f>G223+G224</f>
        <v>6082</v>
      </c>
      <c r="H222" s="115">
        <f>H223+H224</f>
        <v>6079.4</v>
      </c>
      <c r="I222" s="112">
        <f aca="true" t="shared" si="15" ref="I222:I284">H222/G222*100</f>
        <v>100</v>
      </c>
    </row>
    <row r="223" spans="1:9" ht="37.5" customHeight="1">
      <c r="A223" s="69" t="s">
        <v>226</v>
      </c>
      <c r="B223" s="85" t="s">
        <v>430</v>
      </c>
      <c r="C223" s="99" t="s">
        <v>400</v>
      </c>
      <c r="D223" s="84" t="s">
        <v>280</v>
      </c>
      <c r="E223" s="116" t="s">
        <v>261</v>
      </c>
      <c r="F223" s="116" t="s">
        <v>270</v>
      </c>
      <c r="G223" s="115">
        <v>30.3</v>
      </c>
      <c r="H223" s="117">
        <v>27.7</v>
      </c>
      <c r="I223" s="112">
        <f t="shared" si="15"/>
        <v>91.4</v>
      </c>
    </row>
    <row r="224" spans="1:9" ht="37.5" customHeight="1">
      <c r="A224" s="69" t="s">
        <v>8</v>
      </c>
      <c r="B224" s="85" t="s">
        <v>430</v>
      </c>
      <c r="C224" s="99" t="s">
        <v>400</v>
      </c>
      <c r="D224" s="84" t="s">
        <v>280</v>
      </c>
      <c r="E224" s="116" t="s">
        <v>261</v>
      </c>
      <c r="F224" s="116" t="s">
        <v>9</v>
      </c>
      <c r="G224" s="251">
        <v>6051.7</v>
      </c>
      <c r="H224" s="258">
        <v>6051.7</v>
      </c>
      <c r="I224" s="112">
        <f t="shared" si="15"/>
        <v>100</v>
      </c>
    </row>
    <row r="225" spans="1:9" ht="72" customHeight="1" hidden="1">
      <c r="A225" s="71" t="s">
        <v>82</v>
      </c>
      <c r="B225" s="99" t="s">
        <v>237</v>
      </c>
      <c r="C225" s="37"/>
      <c r="D225" s="113"/>
      <c r="E225" s="114"/>
      <c r="F225" s="114"/>
      <c r="G225" s="251">
        <f>G226</f>
        <v>0</v>
      </c>
      <c r="H225" s="251">
        <f>H226</f>
        <v>0</v>
      </c>
      <c r="I225" s="112" t="e">
        <f t="shared" si="15"/>
        <v>#DIV/0!</v>
      </c>
    </row>
    <row r="226" spans="1:9" ht="46.5" customHeight="1" hidden="1">
      <c r="A226" s="71" t="s">
        <v>8</v>
      </c>
      <c r="B226" s="99" t="s">
        <v>237</v>
      </c>
      <c r="C226" s="99" t="s">
        <v>109</v>
      </c>
      <c r="D226" s="84" t="s">
        <v>280</v>
      </c>
      <c r="E226" s="116" t="s">
        <v>282</v>
      </c>
      <c r="F226" s="116" t="s">
        <v>9</v>
      </c>
      <c r="G226" s="251">
        <v>0</v>
      </c>
      <c r="H226" s="258">
        <v>0</v>
      </c>
      <c r="I226" s="112" t="e">
        <f t="shared" si="15"/>
        <v>#DIV/0!</v>
      </c>
    </row>
    <row r="227" spans="1:9" ht="67.5" customHeight="1">
      <c r="A227" s="188" t="s">
        <v>510</v>
      </c>
      <c r="B227" s="99" t="s">
        <v>509</v>
      </c>
      <c r="C227" s="99"/>
      <c r="D227" s="84"/>
      <c r="E227" s="116"/>
      <c r="F227" s="116"/>
      <c r="G227" s="251">
        <f>G228</f>
        <v>144</v>
      </c>
      <c r="H227" s="251">
        <f>H228</f>
        <v>144</v>
      </c>
      <c r="I227" s="112">
        <f t="shared" si="15"/>
        <v>100</v>
      </c>
    </row>
    <row r="228" spans="1:9" ht="46.5" customHeight="1">
      <c r="A228" s="183" t="s">
        <v>307</v>
      </c>
      <c r="B228" s="99" t="s">
        <v>508</v>
      </c>
      <c r="C228" s="99" t="s">
        <v>400</v>
      </c>
      <c r="D228" s="84" t="s">
        <v>280</v>
      </c>
      <c r="E228" s="116" t="s">
        <v>282</v>
      </c>
      <c r="F228" s="116"/>
      <c r="G228" s="251">
        <f>G229</f>
        <v>144</v>
      </c>
      <c r="H228" s="251">
        <f>H229</f>
        <v>144</v>
      </c>
      <c r="I228" s="112">
        <f t="shared" si="15"/>
        <v>100</v>
      </c>
    </row>
    <row r="229" spans="1:9" ht="46.5" customHeight="1">
      <c r="A229" s="69" t="s">
        <v>8</v>
      </c>
      <c r="B229" s="99" t="s">
        <v>508</v>
      </c>
      <c r="C229" s="99" t="s">
        <v>400</v>
      </c>
      <c r="D229" s="84" t="s">
        <v>280</v>
      </c>
      <c r="E229" s="116" t="s">
        <v>282</v>
      </c>
      <c r="F229" s="116" t="s">
        <v>9</v>
      </c>
      <c r="G229" s="251">
        <v>144</v>
      </c>
      <c r="H229" s="258">
        <v>144</v>
      </c>
      <c r="I229" s="112">
        <f t="shared" si="15"/>
        <v>100</v>
      </c>
    </row>
    <row r="230" spans="1:9" ht="46.5" customHeight="1">
      <c r="A230" s="191" t="s">
        <v>374</v>
      </c>
      <c r="B230" s="163" t="s">
        <v>238</v>
      </c>
      <c r="C230" s="164"/>
      <c r="D230" s="161"/>
      <c r="E230" s="162"/>
      <c r="F230" s="162"/>
      <c r="G230" s="153">
        <f aca="true" t="shared" si="16" ref="G230:H232">G231</f>
        <v>826.9</v>
      </c>
      <c r="H230" s="153">
        <f t="shared" si="16"/>
        <v>826.9</v>
      </c>
      <c r="I230" s="112">
        <f t="shared" si="15"/>
        <v>100</v>
      </c>
    </row>
    <row r="231" spans="1:9" ht="31.5" customHeight="1" hidden="1">
      <c r="A231" s="69" t="s">
        <v>85</v>
      </c>
      <c r="B231" s="99" t="s">
        <v>238</v>
      </c>
      <c r="C231" s="37"/>
      <c r="D231" s="113" t="s">
        <v>280</v>
      </c>
      <c r="E231" s="114"/>
      <c r="F231" s="114"/>
      <c r="G231" s="115">
        <f t="shared" si="16"/>
        <v>826.9</v>
      </c>
      <c r="H231" s="115">
        <f t="shared" si="16"/>
        <v>826.9</v>
      </c>
      <c r="I231" s="112">
        <f t="shared" si="15"/>
        <v>100</v>
      </c>
    </row>
    <row r="232" spans="1:9" ht="31.5" customHeight="1" hidden="1">
      <c r="A232" s="69" t="s">
        <v>281</v>
      </c>
      <c r="B232" s="99" t="s">
        <v>238</v>
      </c>
      <c r="C232" s="37"/>
      <c r="D232" s="113" t="s">
        <v>280</v>
      </c>
      <c r="E232" s="114" t="s">
        <v>282</v>
      </c>
      <c r="F232" s="114"/>
      <c r="G232" s="115">
        <f t="shared" si="16"/>
        <v>826.9</v>
      </c>
      <c r="H232" s="115">
        <f t="shared" si="16"/>
        <v>826.9</v>
      </c>
      <c r="I232" s="112">
        <f t="shared" si="15"/>
        <v>100</v>
      </c>
    </row>
    <row r="233" spans="1:9" ht="108" customHeight="1">
      <c r="A233" s="71" t="s">
        <v>57</v>
      </c>
      <c r="B233" s="99" t="s">
        <v>239</v>
      </c>
      <c r="C233" s="99" t="s">
        <v>400</v>
      </c>
      <c r="D233" s="84" t="s">
        <v>280</v>
      </c>
      <c r="E233" s="116" t="s">
        <v>282</v>
      </c>
      <c r="F233" s="114"/>
      <c r="G233" s="115">
        <f>G234+G235</f>
        <v>826.9</v>
      </c>
      <c r="H233" s="115">
        <f>H234+H235</f>
        <v>826.9</v>
      </c>
      <c r="I233" s="112">
        <f t="shared" si="15"/>
        <v>100</v>
      </c>
    </row>
    <row r="234" spans="1:9" ht="43.5" customHeight="1">
      <c r="A234" s="71" t="s">
        <v>269</v>
      </c>
      <c r="B234" s="99" t="s">
        <v>239</v>
      </c>
      <c r="C234" s="99" t="s">
        <v>400</v>
      </c>
      <c r="D234" s="84" t="s">
        <v>280</v>
      </c>
      <c r="E234" s="116" t="s">
        <v>282</v>
      </c>
      <c r="F234" s="116" t="s">
        <v>270</v>
      </c>
      <c r="G234" s="115">
        <v>12.2</v>
      </c>
      <c r="H234" s="117">
        <v>12.2</v>
      </c>
      <c r="I234" s="112">
        <f t="shared" si="15"/>
        <v>100</v>
      </c>
    </row>
    <row r="235" spans="1:9" ht="48" customHeight="1">
      <c r="A235" s="30" t="s">
        <v>8</v>
      </c>
      <c r="B235" s="99" t="s">
        <v>239</v>
      </c>
      <c r="C235" s="99" t="s">
        <v>400</v>
      </c>
      <c r="D235" s="84" t="s">
        <v>280</v>
      </c>
      <c r="E235" s="116" t="s">
        <v>282</v>
      </c>
      <c r="F235" s="116" t="s">
        <v>9</v>
      </c>
      <c r="G235" s="115">
        <v>814.7</v>
      </c>
      <c r="H235" s="117">
        <v>814.7</v>
      </c>
      <c r="I235" s="112">
        <f t="shared" si="15"/>
        <v>100</v>
      </c>
    </row>
    <row r="236" spans="1:9" ht="112.5" customHeight="1">
      <c r="A236" s="275" t="s">
        <v>557</v>
      </c>
      <c r="B236" s="99" t="s">
        <v>559</v>
      </c>
      <c r="C236" s="99"/>
      <c r="D236" s="84"/>
      <c r="E236" s="116"/>
      <c r="F236" s="116"/>
      <c r="G236" s="115">
        <f>G237</f>
        <v>3050</v>
      </c>
      <c r="H236" s="115">
        <f>H237</f>
        <v>2745</v>
      </c>
      <c r="I236" s="112">
        <f t="shared" si="15"/>
        <v>90</v>
      </c>
    </row>
    <row r="237" spans="1:9" ht="48" customHeight="1">
      <c r="A237" s="250" t="s">
        <v>307</v>
      </c>
      <c r="B237" s="99" t="s">
        <v>558</v>
      </c>
      <c r="C237" s="99" t="s">
        <v>400</v>
      </c>
      <c r="D237" s="84" t="s">
        <v>280</v>
      </c>
      <c r="E237" s="116" t="s">
        <v>282</v>
      </c>
      <c r="F237" s="116"/>
      <c r="G237" s="115">
        <f>G238</f>
        <v>3050</v>
      </c>
      <c r="H237" s="115">
        <f>H238</f>
        <v>2745</v>
      </c>
      <c r="I237" s="112">
        <f t="shared" si="15"/>
        <v>90</v>
      </c>
    </row>
    <row r="238" spans="1:9" ht="48" customHeight="1">
      <c r="A238" s="250" t="s">
        <v>8</v>
      </c>
      <c r="B238" s="99" t="s">
        <v>558</v>
      </c>
      <c r="C238" s="99" t="s">
        <v>400</v>
      </c>
      <c r="D238" s="84" t="s">
        <v>280</v>
      </c>
      <c r="E238" s="116" t="s">
        <v>282</v>
      </c>
      <c r="F238" s="116" t="s">
        <v>9</v>
      </c>
      <c r="G238" s="115">
        <v>3050</v>
      </c>
      <c r="H238" s="117">
        <v>2745</v>
      </c>
      <c r="I238" s="112">
        <f t="shared" si="15"/>
        <v>90</v>
      </c>
    </row>
    <row r="239" spans="1:9" ht="55.5" customHeight="1">
      <c r="A239" s="187" t="s">
        <v>240</v>
      </c>
      <c r="B239" s="105" t="s">
        <v>241</v>
      </c>
      <c r="C239" s="38"/>
      <c r="D239" s="113"/>
      <c r="E239" s="114"/>
      <c r="F239" s="114"/>
      <c r="G239" s="126">
        <f aca="true" t="shared" si="17" ref="G239:H242">G240</f>
        <v>497.5</v>
      </c>
      <c r="H239" s="126">
        <f t="shared" si="17"/>
        <v>497.5</v>
      </c>
      <c r="I239" s="112">
        <f t="shared" si="15"/>
        <v>100</v>
      </c>
    </row>
    <row r="240" spans="1:9" ht="58.5" customHeight="1">
      <c r="A240" s="188" t="s">
        <v>375</v>
      </c>
      <c r="B240" s="186" t="s">
        <v>242</v>
      </c>
      <c r="C240" s="164"/>
      <c r="D240" s="151"/>
      <c r="E240" s="152"/>
      <c r="F240" s="152"/>
      <c r="G240" s="153">
        <f t="shared" si="17"/>
        <v>497.5</v>
      </c>
      <c r="H240" s="153">
        <f t="shared" si="17"/>
        <v>497.5</v>
      </c>
      <c r="I240" s="112">
        <f t="shared" si="15"/>
        <v>100</v>
      </c>
    </row>
    <row r="241" spans="1:9" ht="3" customHeight="1" hidden="1">
      <c r="A241" s="69" t="s">
        <v>85</v>
      </c>
      <c r="B241" s="85" t="s">
        <v>242</v>
      </c>
      <c r="C241" s="37"/>
      <c r="D241" s="113" t="s">
        <v>280</v>
      </c>
      <c r="E241" s="114"/>
      <c r="F241" s="114"/>
      <c r="G241" s="115">
        <f t="shared" si="17"/>
        <v>497.5</v>
      </c>
      <c r="H241" s="115">
        <f t="shared" si="17"/>
        <v>497.5</v>
      </c>
      <c r="I241" s="112">
        <f t="shared" si="15"/>
        <v>100</v>
      </c>
    </row>
    <row r="242" spans="1:9" ht="31.5" customHeight="1" hidden="1">
      <c r="A242" s="69" t="s">
        <v>308</v>
      </c>
      <c r="B242" s="85" t="s">
        <v>242</v>
      </c>
      <c r="C242" s="37"/>
      <c r="D242" s="113" t="s">
        <v>280</v>
      </c>
      <c r="E242" s="114" t="s">
        <v>309</v>
      </c>
      <c r="F242" s="114"/>
      <c r="G242" s="115">
        <f t="shared" si="17"/>
        <v>497.5</v>
      </c>
      <c r="H242" s="115">
        <f t="shared" si="17"/>
        <v>497.5</v>
      </c>
      <c r="I242" s="112">
        <f t="shared" si="15"/>
        <v>100</v>
      </c>
    </row>
    <row r="243" spans="1:9" ht="166.5" customHeight="1">
      <c r="A243" s="69" t="s">
        <v>71</v>
      </c>
      <c r="B243" s="85" t="s">
        <v>243</v>
      </c>
      <c r="C243" s="99" t="s">
        <v>400</v>
      </c>
      <c r="D243" s="84" t="s">
        <v>280</v>
      </c>
      <c r="E243" s="116" t="s">
        <v>309</v>
      </c>
      <c r="F243" s="114"/>
      <c r="G243" s="115">
        <f>G244+G245</f>
        <v>497.5</v>
      </c>
      <c r="H243" s="115">
        <f>H244+H245</f>
        <v>497.5</v>
      </c>
      <c r="I243" s="112">
        <f t="shared" si="15"/>
        <v>100</v>
      </c>
    </row>
    <row r="244" spans="1:9" ht="52.5" customHeight="1">
      <c r="A244" s="69" t="s">
        <v>303</v>
      </c>
      <c r="B244" s="85" t="s">
        <v>243</v>
      </c>
      <c r="C244" s="99" t="s">
        <v>400</v>
      </c>
      <c r="D244" s="84" t="s">
        <v>280</v>
      </c>
      <c r="E244" s="116" t="s">
        <v>309</v>
      </c>
      <c r="F244" s="116" t="s">
        <v>304</v>
      </c>
      <c r="G244" s="115">
        <v>479.6</v>
      </c>
      <c r="H244" s="117">
        <v>479.6</v>
      </c>
      <c r="I244" s="112">
        <f t="shared" si="15"/>
        <v>100</v>
      </c>
    </row>
    <row r="245" spans="1:9" ht="52.5" customHeight="1">
      <c r="A245" s="71" t="s">
        <v>269</v>
      </c>
      <c r="B245" s="85" t="s">
        <v>243</v>
      </c>
      <c r="C245" s="99" t="s">
        <v>400</v>
      </c>
      <c r="D245" s="84" t="s">
        <v>280</v>
      </c>
      <c r="E245" s="116" t="s">
        <v>309</v>
      </c>
      <c r="F245" s="116" t="s">
        <v>270</v>
      </c>
      <c r="G245" s="115">
        <v>17.9</v>
      </c>
      <c r="H245" s="117">
        <v>17.9</v>
      </c>
      <c r="I245" s="112">
        <f t="shared" si="15"/>
        <v>100</v>
      </c>
    </row>
    <row r="246" spans="1:9" ht="64.5" customHeight="1">
      <c r="A246" s="176" t="s">
        <v>350</v>
      </c>
      <c r="B246" s="102" t="s">
        <v>122</v>
      </c>
      <c r="C246" s="98"/>
      <c r="D246" s="130"/>
      <c r="E246" s="131"/>
      <c r="F246" s="131"/>
      <c r="G246" s="126">
        <f aca="true" t="shared" si="18" ref="G246:H248">G247</f>
        <v>750</v>
      </c>
      <c r="H246" s="126">
        <f t="shared" si="18"/>
        <v>624</v>
      </c>
      <c r="I246" s="112">
        <f t="shared" si="15"/>
        <v>83.2</v>
      </c>
    </row>
    <row r="247" spans="1:9" ht="63" customHeight="1">
      <c r="A247" s="176" t="s">
        <v>399</v>
      </c>
      <c r="B247" s="102" t="s">
        <v>123</v>
      </c>
      <c r="C247" s="98"/>
      <c r="D247" s="130"/>
      <c r="E247" s="131"/>
      <c r="F247" s="131"/>
      <c r="G247" s="126">
        <f t="shared" si="18"/>
        <v>750</v>
      </c>
      <c r="H247" s="126">
        <f t="shared" si="18"/>
        <v>624</v>
      </c>
      <c r="I247" s="112">
        <f t="shared" si="15"/>
        <v>83.2</v>
      </c>
    </row>
    <row r="248" spans="1:9" ht="45" customHeight="1">
      <c r="A248" s="71" t="s">
        <v>86</v>
      </c>
      <c r="B248" s="99" t="s">
        <v>124</v>
      </c>
      <c r="C248" s="99" t="s">
        <v>400</v>
      </c>
      <c r="D248" s="84" t="s">
        <v>261</v>
      </c>
      <c r="E248" s="116" t="s">
        <v>263</v>
      </c>
      <c r="F248" s="116"/>
      <c r="G248" s="115">
        <f t="shared" si="18"/>
        <v>750</v>
      </c>
      <c r="H248" s="115">
        <f t="shared" si="18"/>
        <v>624</v>
      </c>
      <c r="I248" s="112">
        <f t="shared" si="15"/>
        <v>83.2</v>
      </c>
    </row>
    <row r="249" spans="1:9" ht="39" customHeight="1">
      <c r="A249" s="55" t="s">
        <v>87</v>
      </c>
      <c r="B249" s="99" t="s">
        <v>124</v>
      </c>
      <c r="C249" s="99" t="s">
        <v>400</v>
      </c>
      <c r="D249" s="84" t="s">
        <v>261</v>
      </c>
      <c r="E249" s="116" t="s">
        <v>263</v>
      </c>
      <c r="F249" s="116" t="s">
        <v>88</v>
      </c>
      <c r="G249" s="115">
        <v>750</v>
      </c>
      <c r="H249" s="117">
        <v>624</v>
      </c>
      <c r="I249" s="112">
        <f t="shared" si="15"/>
        <v>83.2</v>
      </c>
    </row>
    <row r="250" spans="1:9" ht="55.5" customHeight="1">
      <c r="A250" s="194" t="s">
        <v>351</v>
      </c>
      <c r="B250" s="102" t="s">
        <v>244</v>
      </c>
      <c r="C250" s="38"/>
      <c r="D250" s="113"/>
      <c r="E250" s="114"/>
      <c r="F250" s="114"/>
      <c r="G250" s="261">
        <f>G251+G315+G351</f>
        <v>235160.8</v>
      </c>
      <c r="H250" s="126">
        <f>H251+H315+H351</f>
        <v>234202</v>
      </c>
      <c r="I250" s="112">
        <f t="shared" si="15"/>
        <v>99.6</v>
      </c>
    </row>
    <row r="251" spans="1:9" ht="51" customHeight="1">
      <c r="A251" s="72" t="s">
        <v>245</v>
      </c>
      <c r="B251" s="98" t="s">
        <v>246</v>
      </c>
      <c r="C251" s="38"/>
      <c r="D251" s="113"/>
      <c r="E251" s="114"/>
      <c r="F251" s="114"/>
      <c r="G251" s="126">
        <f>G252+G263+G266+G277+G281+G285+G294+G301+G305+G309+G312</f>
        <v>221925.7</v>
      </c>
      <c r="H251" s="126">
        <f>H252+H263+H266+H277+H281+H285+H294+H301+H305+H309+H312</f>
        <v>221109.7</v>
      </c>
      <c r="I251" s="112">
        <f t="shared" si="15"/>
        <v>99.6</v>
      </c>
    </row>
    <row r="252" spans="1:9" ht="79.5" customHeight="1">
      <c r="A252" s="73" t="s">
        <v>376</v>
      </c>
      <c r="B252" s="102" t="s">
        <v>247</v>
      </c>
      <c r="C252" s="38"/>
      <c r="D252" s="113"/>
      <c r="E252" s="114"/>
      <c r="F252" s="114"/>
      <c r="G252" s="126">
        <f>G255+G257+G259</f>
        <v>45364.3</v>
      </c>
      <c r="H252" s="126">
        <f>H255+H257+H259</f>
        <v>45364.3</v>
      </c>
      <c r="I252" s="112">
        <f t="shared" si="15"/>
        <v>100</v>
      </c>
    </row>
    <row r="253" spans="1:9" ht="31.5" customHeight="1" hidden="1">
      <c r="A253" s="69" t="s">
        <v>248</v>
      </c>
      <c r="B253" s="85" t="s">
        <v>247</v>
      </c>
      <c r="C253" s="37"/>
      <c r="D253" s="113" t="s">
        <v>264</v>
      </c>
      <c r="E253" s="114"/>
      <c r="F253" s="114"/>
      <c r="G253" s="115" t="e">
        <f>G254+G261+G297</f>
        <v>#REF!</v>
      </c>
      <c r="H253" s="115" t="e">
        <f>H254+H261+H297</f>
        <v>#REF!</v>
      </c>
      <c r="I253" s="112" t="e">
        <f t="shared" si="15"/>
        <v>#REF!</v>
      </c>
    </row>
    <row r="254" spans="1:9" ht="31.5" customHeight="1" hidden="1">
      <c r="A254" s="69" t="s">
        <v>301</v>
      </c>
      <c r="B254" s="85" t="s">
        <v>247</v>
      </c>
      <c r="C254" s="37"/>
      <c r="D254" s="113" t="s">
        <v>264</v>
      </c>
      <c r="E254" s="114" t="s">
        <v>261</v>
      </c>
      <c r="F254" s="114"/>
      <c r="G254" s="115">
        <f>G255+G257+G259</f>
        <v>45364.3</v>
      </c>
      <c r="H254" s="115">
        <f>H255+H257+H259</f>
        <v>45364.3</v>
      </c>
      <c r="I254" s="112">
        <f t="shared" si="15"/>
        <v>100</v>
      </c>
    </row>
    <row r="255" spans="1:9" ht="31.5" customHeight="1">
      <c r="A255" s="69" t="s">
        <v>300</v>
      </c>
      <c r="B255" s="85" t="s">
        <v>249</v>
      </c>
      <c r="C255" s="99" t="s">
        <v>401</v>
      </c>
      <c r="D255" s="84" t="s">
        <v>264</v>
      </c>
      <c r="E255" s="116" t="s">
        <v>261</v>
      </c>
      <c r="F255" s="114"/>
      <c r="G255" s="115">
        <f>G256</f>
        <v>12597.8</v>
      </c>
      <c r="H255" s="115">
        <f>H256</f>
        <v>12597.8</v>
      </c>
      <c r="I255" s="112">
        <f t="shared" si="15"/>
        <v>100</v>
      </c>
    </row>
    <row r="256" spans="1:9" ht="31.5" customHeight="1">
      <c r="A256" s="69" t="s">
        <v>15</v>
      </c>
      <c r="B256" s="85" t="s">
        <v>249</v>
      </c>
      <c r="C256" s="99" t="s">
        <v>401</v>
      </c>
      <c r="D256" s="84" t="s">
        <v>264</v>
      </c>
      <c r="E256" s="116" t="s">
        <v>261</v>
      </c>
      <c r="F256" s="116" t="s">
        <v>16</v>
      </c>
      <c r="G256" s="115">
        <v>12597.8</v>
      </c>
      <c r="H256" s="115">
        <v>12597.8</v>
      </c>
      <c r="I256" s="112">
        <f t="shared" si="15"/>
        <v>100</v>
      </c>
    </row>
    <row r="257" spans="1:9" ht="60" customHeight="1">
      <c r="A257" s="69" t="s">
        <v>55</v>
      </c>
      <c r="B257" s="85" t="s">
        <v>250</v>
      </c>
      <c r="C257" s="99" t="s">
        <v>401</v>
      </c>
      <c r="D257" s="84" t="s">
        <v>264</v>
      </c>
      <c r="E257" s="116" t="s">
        <v>261</v>
      </c>
      <c r="F257" s="114"/>
      <c r="G257" s="115">
        <f>G258</f>
        <v>4369.2</v>
      </c>
      <c r="H257" s="115">
        <f>H258</f>
        <v>4369.2</v>
      </c>
      <c r="I257" s="112">
        <f t="shared" si="15"/>
        <v>100</v>
      </c>
    </row>
    <row r="258" spans="1:9" ht="31.5" customHeight="1">
      <c r="A258" s="69" t="s">
        <v>15</v>
      </c>
      <c r="B258" s="85" t="s">
        <v>250</v>
      </c>
      <c r="C258" s="99" t="s">
        <v>401</v>
      </c>
      <c r="D258" s="84" t="s">
        <v>264</v>
      </c>
      <c r="E258" s="116" t="s">
        <v>261</v>
      </c>
      <c r="F258" s="116" t="s">
        <v>16</v>
      </c>
      <c r="G258" s="115">
        <v>4369.2</v>
      </c>
      <c r="H258" s="117">
        <v>4369.2</v>
      </c>
      <c r="I258" s="112">
        <f t="shared" si="15"/>
        <v>100</v>
      </c>
    </row>
    <row r="259" spans="1:9" ht="55.5" customHeight="1">
      <c r="A259" s="195" t="s">
        <v>13</v>
      </c>
      <c r="B259" s="85" t="s">
        <v>251</v>
      </c>
      <c r="C259" s="99" t="s">
        <v>401</v>
      </c>
      <c r="D259" s="84" t="s">
        <v>264</v>
      </c>
      <c r="E259" s="116" t="s">
        <v>261</v>
      </c>
      <c r="F259" s="114"/>
      <c r="G259" s="115">
        <f>G260+G262</f>
        <v>28397.3</v>
      </c>
      <c r="H259" s="115">
        <f>H260+H262</f>
        <v>28397.3</v>
      </c>
      <c r="I259" s="112">
        <f t="shared" si="15"/>
        <v>100</v>
      </c>
    </row>
    <row r="260" spans="1:9" ht="30" customHeight="1">
      <c r="A260" s="69" t="s">
        <v>15</v>
      </c>
      <c r="B260" s="85" t="s">
        <v>251</v>
      </c>
      <c r="C260" s="99" t="s">
        <v>401</v>
      </c>
      <c r="D260" s="84" t="s">
        <v>264</v>
      </c>
      <c r="E260" s="116" t="s">
        <v>261</v>
      </c>
      <c r="F260" s="116" t="s">
        <v>16</v>
      </c>
      <c r="G260" s="115">
        <v>27928.3</v>
      </c>
      <c r="H260" s="117">
        <v>27928.3</v>
      </c>
      <c r="I260" s="112">
        <f t="shared" si="15"/>
        <v>100</v>
      </c>
    </row>
    <row r="261" spans="1:9" ht="31.5" customHeight="1" hidden="1">
      <c r="A261" s="180" t="s">
        <v>272</v>
      </c>
      <c r="B261" s="192" t="s">
        <v>247</v>
      </c>
      <c r="C261" s="175"/>
      <c r="D261" s="196" t="s">
        <v>264</v>
      </c>
      <c r="E261" s="197" t="s">
        <v>273</v>
      </c>
      <c r="F261" s="197"/>
      <c r="G261" s="198" t="e">
        <f>G267+#REF!+G270+G273</f>
        <v>#REF!</v>
      </c>
      <c r="H261" s="198" t="e">
        <f>H267+#REF!+H270+H273</f>
        <v>#REF!</v>
      </c>
      <c r="I261" s="112" t="e">
        <f t="shared" si="15"/>
        <v>#REF!</v>
      </c>
    </row>
    <row r="262" spans="1:9" ht="31.5" customHeight="1">
      <c r="A262" s="71" t="s">
        <v>438</v>
      </c>
      <c r="B262" s="99" t="s">
        <v>251</v>
      </c>
      <c r="C262" s="99" t="s">
        <v>402</v>
      </c>
      <c r="D262" s="84" t="s">
        <v>261</v>
      </c>
      <c r="E262" s="116" t="s">
        <v>263</v>
      </c>
      <c r="F262" s="114" t="s">
        <v>304</v>
      </c>
      <c r="G262" s="115">
        <v>469</v>
      </c>
      <c r="H262" s="115">
        <v>469</v>
      </c>
      <c r="I262" s="112">
        <f t="shared" si="15"/>
        <v>100</v>
      </c>
    </row>
    <row r="263" spans="1:9" ht="81.75" customHeight="1">
      <c r="A263" s="176" t="s">
        <v>432</v>
      </c>
      <c r="B263" s="98" t="s">
        <v>433</v>
      </c>
      <c r="C263" s="133"/>
      <c r="D263" s="124"/>
      <c r="E263" s="125"/>
      <c r="F263" s="125"/>
      <c r="G263" s="126">
        <f>G264</f>
        <v>157</v>
      </c>
      <c r="H263" s="126">
        <f>H264</f>
        <v>102.7</v>
      </c>
      <c r="I263" s="112">
        <f t="shared" si="15"/>
        <v>65.4</v>
      </c>
    </row>
    <row r="264" spans="1:9" ht="87" customHeight="1">
      <c r="A264" s="71" t="s">
        <v>332</v>
      </c>
      <c r="B264" s="99" t="s">
        <v>434</v>
      </c>
      <c r="C264" s="269" t="s">
        <v>401</v>
      </c>
      <c r="D264" s="84" t="s">
        <v>264</v>
      </c>
      <c r="E264" s="116" t="s">
        <v>261</v>
      </c>
      <c r="F264" s="114"/>
      <c r="G264" s="115">
        <f>G265</f>
        <v>157</v>
      </c>
      <c r="H264" s="115">
        <f>H265</f>
        <v>102.7</v>
      </c>
      <c r="I264" s="112">
        <f t="shared" si="15"/>
        <v>65.4</v>
      </c>
    </row>
    <row r="265" spans="1:9" ht="31.5" customHeight="1">
      <c r="A265" s="71" t="s">
        <v>15</v>
      </c>
      <c r="B265" s="99" t="s">
        <v>434</v>
      </c>
      <c r="C265" s="269" t="s">
        <v>401</v>
      </c>
      <c r="D265" s="84" t="s">
        <v>264</v>
      </c>
      <c r="E265" s="116" t="s">
        <v>261</v>
      </c>
      <c r="F265" s="114" t="s">
        <v>16</v>
      </c>
      <c r="G265" s="115">
        <v>157</v>
      </c>
      <c r="H265" s="115">
        <v>102.7</v>
      </c>
      <c r="I265" s="112">
        <f t="shared" si="15"/>
        <v>65.4</v>
      </c>
    </row>
    <row r="266" spans="1:9" ht="94.5" customHeight="1">
      <c r="A266" s="73" t="s">
        <v>376</v>
      </c>
      <c r="B266" s="102" t="s">
        <v>247</v>
      </c>
      <c r="C266" s="134"/>
      <c r="D266" s="113"/>
      <c r="E266" s="114"/>
      <c r="F266" s="114"/>
      <c r="G266" s="126">
        <f>G267+G270+G273</f>
        <v>124174.9</v>
      </c>
      <c r="H266" s="126">
        <f>H267+H270+H273</f>
        <v>124174.9</v>
      </c>
      <c r="I266" s="112">
        <f t="shared" si="15"/>
        <v>100</v>
      </c>
    </row>
    <row r="267" spans="1:9" ht="31.5" customHeight="1">
      <c r="A267" s="199" t="s">
        <v>275</v>
      </c>
      <c r="B267" s="200">
        <v>2010104210</v>
      </c>
      <c r="C267" s="270">
        <v>879</v>
      </c>
      <c r="D267" s="84" t="s">
        <v>264</v>
      </c>
      <c r="E267" s="116" t="s">
        <v>273</v>
      </c>
      <c r="F267" s="114"/>
      <c r="G267" s="115">
        <f>G268+G269</f>
        <v>31627</v>
      </c>
      <c r="H267" s="115">
        <f>H268+H269</f>
        <v>31627</v>
      </c>
      <c r="I267" s="112">
        <f t="shared" si="15"/>
        <v>100</v>
      </c>
    </row>
    <row r="268" spans="1:9" ht="31.5" customHeight="1">
      <c r="A268" s="69" t="s">
        <v>298</v>
      </c>
      <c r="B268" s="201">
        <v>2010104210</v>
      </c>
      <c r="C268" s="202" t="s">
        <v>401</v>
      </c>
      <c r="D268" s="84" t="s">
        <v>264</v>
      </c>
      <c r="E268" s="116" t="s">
        <v>273</v>
      </c>
      <c r="F268" s="116" t="s">
        <v>299</v>
      </c>
      <c r="G268" s="115">
        <v>16399</v>
      </c>
      <c r="H268" s="117">
        <v>16399</v>
      </c>
      <c r="I268" s="112">
        <f t="shared" si="15"/>
        <v>100</v>
      </c>
    </row>
    <row r="269" spans="1:9" ht="31.5" customHeight="1">
      <c r="A269" s="69" t="s">
        <v>15</v>
      </c>
      <c r="B269" s="201">
        <v>2010104210</v>
      </c>
      <c r="C269" s="202" t="s">
        <v>401</v>
      </c>
      <c r="D269" s="84" t="s">
        <v>264</v>
      </c>
      <c r="E269" s="116" t="s">
        <v>273</v>
      </c>
      <c r="F269" s="116" t="s">
        <v>16</v>
      </c>
      <c r="G269" s="115">
        <v>15228</v>
      </c>
      <c r="H269" s="117">
        <v>15228</v>
      </c>
      <c r="I269" s="112">
        <f t="shared" si="15"/>
        <v>100</v>
      </c>
    </row>
    <row r="270" spans="1:9" ht="57.75" customHeight="1">
      <c r="A270" s="71" t="s">
        <v>55</v>
      </c>
      <c r="B270" s="201">
        <v>2010170030</v>
      </c>
      <c r="C270" s="205">
        <v>879</v>
      </c>
      <c r="D270" s="84" t="s">
        <v>264</v>
      </c>
      <c r="E270" s="116" t="s">
        <v>273</v>
      </c>
      <c r="F270" s="114"/>
      <c r="G270" s="115">
        <f>G271+G272</f>
        <v>13413.6</v>
      </c>
      <c r="H270" s="115">
        <f>H271+H272</f>
        <v>13413.6</v>
      </c>
      <c r="I270" s="112">
        <f t="shared" si="15"/>
        <v>100</v>
      </c>
    </row>
    <row r="271" spans="1:9" ht="31.5" customHeight="1">
      <c r="A271" s="69" t="s">
        <v>298</v>
      </c>
      <c r="B271" s="201">
        <v>2010170030</v>
      </c>
      <c r="C271" s="202" t="s">
        <v>401</v>
      </c>
      <c r="D271" s="84" t="s">
        <v>264</v>
      </c>
      <c r="E271" s="116" t="s">
        <v>273</v>
      </c>
      <c r="F271" s="116" t="s">
        <v>299</v>
      </c>
      <c r="G271" s="115">
        <v>6840.9</v>
      </c>
      <c r="H271" s="115">
        <v>6840.9</v>
      </c>
      <c r="I271" s="112">
        <f t="shared" si="15"/>
        <v>100</v>
      </c>
    </row>
    <row r="272" spans="1:9" ht="31.5" customHeight="1">
      <c r="A272" s="69" t="s">
        <v>15</v>
      </c>
      <c r="B272" s="201">
        <v>2010170030</v>
      </c>
      <c r="C272" s="202" t="s">
        <v>401</v>
      </c>
      <c r="D272" s="84" t="s">
        <v>264</v>
      </c>
      <c r="E272" s="116" t="s">
        <v>273</v>
      </c>
      <c r="F272" s="116" t="s">
        <v>16</v>
      </c>
      <c r="G272" s="115">
        <v>6572.7</v>
      </c>
      <c r="H272" s="115">
        <v>6572.7</v>
      </c>
      <c r="I272" s="112">
        <f t="shared" si="15"/>
        <v>100</v>
      </c>
    </row>
    <row r="273" spans="1:9" ht="42" customHeight="1">
      <c r="A273" s="195" t="s">
        <v>13</v>
      </c>
      <c r="B273" s="201">
        <v>2010172010</v>
      </c>
      <c r="C273" s="205">
        <v>879</v>
      </c>
      <c r="D273" s="84" t="s">
        <v>264</v>
      </c>
      <c r="E273" s="116" t="s">
        <v>273</v>
      </c>
      <c r="F273" s="114"/>
      <c r="G273" s="115">
        <f>G274+G275+G276</f>
        <v>79134.3</v>
      </c>
      <c r="H273" s="115">
        <f>H274+H275+H276</f>
        <v>79134.3</v>
      </c>
      <c r="I273" s="112">
        <f t="shared" si="15"/>
        <v>100</v>
      </c>
    </row>
    <row r="274" spans="1:9" ht="31.5" customHeight="1">
      <c r="A274" s="69" t="s">
        <v>298</v>
      </c>
      <c r="B274" s="201">
        <v>2010172010</v>
      </c>
      <c r="C274" s="202" t="s">
        <v>401</v>
      </c>
      <c r="D274" s="84" t="s">
        <v>264</v>
      </c>
      <c r="E274" s="116" t="s">
        <v>273</v>
      </c>
      <c r="F274" s="116" t="s">
        <v>299</v>
      </c>
      <c r="G274" s="115">
        <v>25256</v>
      </c>
      <c r="H274" s="117">
        <v>25256</v>
      </c>
      <c r="I274" s="112">
        <f t="shared" si="15"/>
        <v>100</v>
      </c>
    </row>
    <row r="275" spans="1:9" ht="31.5" customHeight="1">
      <c r="A275" s="69" t="s">
        <v>15</v>
      </c>
      <c r="B275" s="201">
        <v>2010172010</v>
      </c>
      <c r="C275" s="202" t="s">
        <v>401</v>
      </c>
      <c r="D275" s="84" t="s">
        <v>264</v>
      </c>
      <c r="E275" s="116" t="s">
        <v>273</v>
      </c>
      <c r="F275" s="116" t="s">
        <v>16</v>
      </c>
      <c r="G275" s="115">
        <v>53497.9</v>
      </c>
      <c r="H275" s="117">
        <v>53497.9</v>
      </c>
      <c r="I275" s="112">
        <f t="shared" si="15"/>
        <v>100</v>
      </c>
    </row>
    <row r="276" spans="1:9" ht="31.5" customHeight="1">
      <c r="A276" s="69" t="s">
        <v>438</v>
      </c>
      <c r="B276" s="201">
        <v>2010172010</v>
      </c>
      <c r="C276" s="202" t="s">
        <v>402</v>
      </c>
      <c r="D276" s="84" t="s">
        <v>261</v>
      </c>
      <c r="E276" s="116" t="s">
        <v>263</v>
      </c>
      <c r="F276" s="116" t="s">
        <v>304</v>
      </c>
      <c r="G276" s="115">
        <v>380.4</v>
      </c>
      <c r="H276" s="117">
        <v>380.4</v>
      </c>
      <c r="I276" s="112">
        <f t="shared" si="15"/>
        <v>100</v>
      </c>
    </row>
    <row r="277" spans="1:9" ht="68.25" customHeight="1">
      <c r="A277" s="176" t="s">
        <v>377</v>
      </c>
      <c r="B277" s="213">
        <v>2010200000</v>
      </c>
      <c r="C277" s="203"/>
      <c r="D277" s="150"/>
      <c r="E277" s="177"/>
      <c r="F277" s="152"/>
      <c r="G277" s="153">
        <f>G278</f>
        <v>2628.7</v>
      </c>
      <c r="H277" s="153">
        <f>H278</f>
        <v>2165.5</v>
      </c>
      <c r="I277" s="112">
        <f t="shared" si="15"/>
        <v>82.4</v>
      </c>
    </row>
    <row r="278" spans="1:9" ht="72.75" customHeight="1">
      <c r="A278" s="214" t="s">
        <v>14</v>
      </c>
      <c r="B278" s="201">
        <v>2010272020</v>
      </c>
      <c r="C278" s="205">
        <v>879</v>
      </c>
      <c r="D278" s="84" t="s">
        <v>264</v>
      </c>
      <c r="E278" s="116" t="s">
        <v>273</v>
      </c>
      <c r="F278" s="114"/>
      <c r="G278" s="115">
        <f>G279+G280</f>
        <v>2628.7</v>
      </c>
      <c r="H278" s="115">
        <f>H279+H280</f>
        <v>2165.5</v>
      </c>
      <c r="I278" s="112">
        <f t="shared" si="15"/>
        <v>82.4</v>
      </c>
    </row>
    <row r="279" spans="1:9" ht="31.5" customHeight="1">
      <c r="A279" s="69" t="s">
        <v>298</v>
      </c>
      <c r="B279" s="201">
        <v>2010272020</v>
      </c>
      <c r="C279" s="202" t="s">
        <v>401</v>
      </c>
      <c r="D279" s="84" t="s">
        <v>264</v>
      </c>
      <c r="E279" s="116" t="s">
        <v>273</v>
      </c>
      <c r="F279" s="116" t="s">
        <v>299</v>
      </c>
      <c r="G279" s="115">
        <v>495.7</v>
      </c>
      <c r="H279" s="117">
        <v>320.4</v>
      </c>
      <c r="I279" s="112">
        <f t="shared" si="15"/>
        <v>64.6</v>
      </c>
    </row>
    <row r="280" spans="1:9" ht="31.5" customHeight="1">
      <c r="A280" s="183" t="s">
        <v>15</v>
      </c>
      <c r="B280" s="215">
        <v>2010272020</v>
      </c>
      <c r="C280" s="216" t="s">
        <v>401</v>
      </c>
      <c r="D280" s="84" t="s">
        <v>264</v>
      </c>
      <c r="E280" s="116" t="s">
        <v>273</v>
      </c>
      <c r="F280" s="116" t="s">
        <v>16</v>
      </c>
      <c r="G280" s="115">
        <v>2133</v>
      </c>
      <c r="H280" s="117">
        <v>1845.1</v>
      </c>
      <c r="I280" s="112">
        <f t="shared" si="15"/>
        <v>86.5</v>
      </c>
    </row>
    <row r="281" spans="1:9" ht="68.25" customHeight="1">
      <c r="A281" s="176" t="s">
        <v>440</v>
      </c>
      <c r="B281" s="203">
        <v>2010300000</v>
      </c>
      <c r="C281" s="204"/>
      <c r="D281" s="150"/>
      <c r="E281" s="177"/>
      <c r="F281" s="177"/>
      <c r="G281" s="153">
        <f>G282</f>
        <v>4329.6</v>
      </c>
      <c r="H281" s="153">
        <f>H282</f>
        <v>4329.6</v>
      </c>
      <c r="I281" s="112">
        <f t="shared" si="15"/>
        <v>100</v>
      </c>
    </row>
    <row r="282" spans="1:9" ht="52.5" customHeight="1">
      <c r="A282" s="71" t="s">
        <v>95</v>
      </c>
      <c r="B282" s="205" t="s">
        <v>441</v>
      </c>
      <c r="C282" s="205">
        <v>879</v>
      </c>
      <c r="D282" s="84" t="s">
        <v>264</v>
      </c>
      <c r="E282" s="116" t="s">
        <v>273</v>
      </c>
      <c r="F282" s="114"/>
      <c r="G282" s="115">
        <f>G283+G284</f>
        <v>4329.6</v>
      </c>
      <c r="H282" s="115">
        <f>H283+H284</f>
        <v>4329.6</v>
      </c>
      <c r="I282" s="112">
        <f t="shared" si="15"/>
        <v>100</v>
      </c>
    </row>
    <row r="283" spans="1:9" ht="31.5" customHeight="1">
      <c r="A283" s="69" t="s">
        <v>298</v>
      </c>
      <c r="B283" s="205" t="s">
        <v>441</v>
      </c>
      <c r="C283" s="202" t="s">
        <v>401</v>
      </c>
      <c r="D283" s="84" t="s">
        <v>264</v>
      </c>
      <c r="E283" s="116" t="s">
        <v>273</v>
      </c>
      <c r="F283" s="116" t="s">
        <v>299</v>
      </c>
      <c r="G283" s="115">
        <v>448.5</v>
      </c>
      <c r="H283" s="117">
        <v>448.5</v>
      </c>
      <c r="I283" s="112">
        <f t="shared" si="15"/>
        <v>100</v>
      </c>
    </row>
    <row r="284" spans="1:9" ht="31.5" customHeight="1">
      <c r="A284" s="69" t="s">
        <v>15</v>
      </c>
      <c r="B284" s="205" t="s">
        <v>441</v>
      </c>
      <c r="C284" s="202" t="s">
        <v>401</v>
      </c>
      <c r="D284" s="84" t="s">
        <v>264</v>
      </c>
      <c r="E284" s="116" t="s">
        <v>273</v>
      </c>
      <c r="F284" s="116" t="s">
        <v>16</v>
      </c>
      <c r="G284" s="115">
        <v>3881.1</v>
      </c>
      <c r="H284" s="117">
        <v>3881.1</v>
      </c>
      <c r="I284" s="112">
        <f t="shared" si="15"/>
        <v>100</v>
      </c>
    </row>
    <row r="285" spans="1:9" ht="44.25" customHeight="1">
      <c r="A285" s="176" t="s">
        <v>333</v>
      </c>
      <c r="B285" s="213">
        <v>2010400000</v>
      </c>
      <c r="C285" s="202"/>
      <c r="D285" s="84"/>
      <c r="E285" s="116"/>
      <c r="F285" s="116"/>
      <c r="G285" s="153">
        <f>G286+G289+G292</f>
        <v>20300.5</v>
      </c>
      <c r="H285" s="153">
        <f>H286+H289+H292</f>
        <v>20003</v>
      </c>
      <c r="I285" s="112">
        <f aca="true" t="shared" si="19" ref="I285:I345">H285/G285*100</f>
        <v>98.5</v>
      </c>
    </row>
    <row r="286" spans="1:9" ht="31.5" customHeight="1">
      <c r="A286" s="69" t="s">
        <v>274</v>
      </c>
      <c r="B286" s="85" t="s">
        <v>500</v>
      </c>
      <c r="C286" s="202"/>
      <c r="D286" s="84"/>
      <c r="E286" s="116"/>
      <c r="F286" s="116"/>
      <c r="G286" s="115">
        <f>G287+G288</f>
        <v>9088.9</v>
      </c>
      <c r="H286" s="115">
        <f>H287+H288</f>
        <v>9088.9</v>
      </c>
      <c r="I286" s="112">
        <f t="shared" si="19"/>
        <v>100</v>
      </c>
    </row>
    <row r="287" spans="1:9" ht="31.5" customHeight="1">
      <c r="A287" s="69" t="s">
        <v>298</v>
      </c>
      <c r="B287" s="85" t="s">
        <v>500</v>
      </c>
      <c r="C287" s="99" t="s">
        <v>401</v>
      </c>
      <c r="D287" s="84" t="s">
        <v>264</v>
      </c>
      <c r="E287" s="116" t="s">
        <v>282</v>
      </c>
      <c r="F287" s="116" t="s">
        <v>299</v>
      </c>
      <c r="G287" s="251">
        <v>2101</v>
      </c>
      <c r="H287" s="117">
        <v>2101</v>
      </c>
      <c r="I287" s="112">
        <f t="shared" si="19"/>
        <v>100</v>
      </c>
    </row>
    <row r="288" spans="1:9" ht="31.5" customHeight="1">
      <c r="A288" s="69" t="s">
        <v>298</v>
      </c>
      <c r="B288" s="85" t="s">
        <v>500</v>
      </c>
      <c r="C288" s="99" t="s">
        <v>400</v>
      </c>
      <c r="D288" s="84" t="s">
        <v>264</v>
      </c>
      <c r="E288" s="116" t="s">
        <v>282</v>
      </c>
      <c r="F288" s="116" t="s">
        <v>299</v>
      </c>
      <c r="G288" s="251">
        <v>6987.9</v>
      </c>
      <c r="H288" s="117">
        <v>6987.9</v>
      </c>
      <c r="I288" s="112">
        <f t="shared" si="19"/>
        <v>100</v>
      </c>
    </row>
    <row r="289" spans="1:9" ht="58.5" customHeight="1">
      <c r="A289" s="71" t="s">
        <v>55</v>
      </c>
      <c r="B289" s="85" t="s">
        <v>501</v>
      </c>
      <c r="C289" s="202"/>
      <c r="D289" s="84"/>
      <c r="E289" s="116"/>
      <c r="F289" s="116"/>
      <c r="G289" s="251">
        <f>G290+G291</f>
        <v>4211.6</v>
      </c>
      <c r="H289" s="115">
        <f>H290+H291</f>
        <v>4211.6</v>
      </c>
      <c r="I289" s="112">
        <f t="shared" si="19"/>
        <v>100</v>
      </c>
    </row>
    <row r="290" spans="1:9" ht="31.5" customHeight="1">
      <c r="A290" s="69" t="s">
        <v>298</v>
      </c>
      <c r="B290" s="85" t="s">
        <v>501</v>
      </c>
      <c r="C290" s="99" t="s">
        <v>401</v>
      </c>
      <c r="D290" s="84" t="s">
        <v>264</v>
      </c>
      <c r="E290" s="116" t="s">
        <v>282</v>
      </c>
      <c r="F290" s="116" t="s">
        <v>299</v>
      </c>
      <c r="G290" s="251">
        <v>1058</v>
      </c>
      <c r="H290" s="117">
        <v>1058</v>
      </c>
      <c r="I290" s="112">
        <f t="shared" si="19"/>
        <v>100</v>
      </c>
    </row>
    <row r="291" spans="1:9" ht="31.5" customHeight="1">
      <c r="A291" s="183" t="s">
        <v>298</v>
      </c>
      <c r="B291" s="85" t="s">
        <v>501</v>
      </c>
      <c r="C291" s="99" t="s">
        <v>400</v>
      </c>
      <c r="D291" s="84" t="s">
        <v>264</v>
      </c>
      <c r="E291" s="116" t="s">
        <v>282</v>
      </c>
      <c r="F291" s="116" t="s">
        <v>299</v>
      </c>
      <c r="G291" s="115">
        <v>3153.6</v>
      </c>
      <c r="H291" s="117">
        <v>3153.6</v>
      </c>
      <c r="I291" s="112">
        <f t="shared" si="19"/>
        <v>100</v>
      </c>
    </row>
    <row r="292" spans="1:9" ht="51" customHeight="1">
      <c r="A292" s="71" t="s">
        <v>334</v>
      </c>
      <c r="B292" s="93" t="s">
        <v>502</v>
      </c>
      <c r="C292" s="99" t="s">
        <v>400</v>
      </c>
      <c r="D292" s="84" t="s">
        <v>264</v>
      </c>
      <c r="E292" s="116" t="s">
        <v>282</v>
      </c>
      <c r="F292" s="116"/>
      <c r="G292" s="115">
        <f>G293</f>
        <v>7000</v>
      </c>
      <c r="H292" s="115">
        <f>H293</f>
        <v>6702.5</v>
      </c>
      <c r="I292" s="112">
        <f t="shared" si="19"/>
        <v>95.8</v>
      </c>
    </row>
    <row r="293" spans="1:9" ht="31.5" customHeight="1">
      <c r="A293" s="71" t="s">
        <v>335</v>
      </c>
      <c r="B293" s="93" t="s">
        <v>502</v>
      </c>
      <c r="C293" s="99" t="s">
        <v>400</v>
      </c>
      <c r="D293" s="84" t="s">
        <v>264</v>
      </c>
      <c r="E293" s="116" t="s">
        <v>282</v>
      </c>
      <c r="F293" s="116" t="s">
        <v>299</v>
      </c>
      <c r="G293" s="115">
        <v>7000</v>
      </c>
      <c r="H293" s="117">
        <v>6702.5</v>
      </c>
      <c r="I293" s="112">
        <f t="shared" si="19"/>
        <v>95.8</v>
      </c>
    </row>
    <row r="294" spans="1:9" ht="43.5" customHeight="1">
      <c r="A294" s="176" t="s">
        <v>435</v>
      </c>
      <c r="B294" s="98" t="s">
        <v>336</v>
      </c>
      <c r="C294" s="38"/>
      <c r="D294" s="124"/>
      <c r="E294" s="125"/>
      <c r="F294" s="125"/>
      <c r="G294" s="126">
        <f>G295</f>
        <v>17195.2</v>
      </c>
      <c r="H294" s="126">
        <f>H295</f>
        <v>17195.2</v>
      </c>
      <c r="I294" s="112">
        <f t="shared" si="19"/>
        <v>100</v>
      </c>
    </row>
    <row r="295" spans="1:9" ht="31.5" customHeight="1">
      <c r="A295" s="71" t="s">
        <v>436</v>
      </c>
      <c r="B295" s="99" t="s">
        <v>437</v>
      </c>
      <c r="C295" s="99" t="s">
        <v>401</v>
      </c>
      <c r="D295" s="84" t="s">
        <v>264</v>
      </c>
      <c r="E295" s="116" t="s">
        <v>261</v>
      </c>
      <c r="F295" s="114"/>
      <c r="G295" s="115">
        <f>G296</f>
        <v>17195.2</v>
      </c>
      <c r="H295" s="115">
        <f>H296</f>
        <v>17195.2</v>
      </c>
      <c r="I295" s="112">
        <f t="shared" si="19"/>
        <v>100</v>
      </c>
    </row>
    <row r="296" spans="1:9" ht="31.5" customHeight="1">
      <c r="A296" s="183" t="s">
        <v>15</v>
      </c>
      <c r="B296" s="103" t="s">
        <v>437</v>
      </c>
      <c r="C296" s="99" t="s">
        <v>401</v>
      </c>
      <c r="D296" s="84" t="s">
        <v>264</v>
      </c>
      <c r="E296" s="116" t="s">
        <v>261</v>
      </c>
      <c r="F296" s="114" t="s">
        <v>16</v>
      </c>
      <c r="G296" s="115">
        <v>17195.2</v>
      </c>
      <c r="H296" s="115">
        <v>17195.2</v>
      </c>
      <c r="I296" s="112">
        <f t="shared" si="19"/>
        <v>100</v>
      </c>
    </row>
    <row r="297" spans="1:9" ht="31.5" customHeight="1" hidden="1">
      <c r="A297" s="193" t="s">
        <v>26</v>
      </c>
      <c r="B297" s="179" t="s">
        <v>247</v>
      </c>
      <c r="C297" s="175"/>
      <c r="D297" s="173" t="s">
        <v>264</v>
      </c>
      <c r="E297" s="174" t="s">
        <v>282</v>
      </c>
      <c r="F297" s="174"/>
      <c r="G297" s="169" t="e">
        <f>G298+#REF!</f>
        <v>#REF!</v>
      </c>
      <c r="H297" s="169" t="e">
        <f>H298+#REF!</f>
        <v>#REF!</v>
      </c>
      <c r="I297" s="112" t="e">
        <f t="shared" si="19"/>
        <v>#REF!</v>
      </c>
    </row>
    <row r="298" spans="1:9" ht="1.5" customHeight="1" hidden="1">
      <c r="A298" s="171" t="s">
        <v>274</v>
      </c>
      <c r="B298" s="172" t="s">
        <v>252</v>
      </c>
      <c r="C298" s="165"/>
      <c r="D298" s="173"/>
      <c r="E298" s="174"/>
      <c r="F298" s="174"/>
      <c r="G298" s="169">
        <f>G299</f>
        <v>0</v>
      </c>
      <c r="H298" s="169">
        <f>H299</f>
        <v>0</v>
      </c>
      <c r="I298" s="112" t="e">
        <f t="shared" si="19"/>
        <v>#DIV/0!</v>
      </c>
    </row>
    <row r="299" spans="1:9" ht="31.5" customHeight="1" hidden="1">
      <c r="A299" s="171" t="s">
        <v>298</v>
      </c>
      <c r="B299" s="172" t="s">
        <v>252</v>
      </c>
      <c r="C299" s="166" t="s">
        <v>110</v>
      </c>
      <c r="D299" s="167" t="s">
        <v>264</v>
      </c>
      <c r="E299" s="168" t="s">
        <v>282</v>
      </c>
      <c r="F299" s="168" t="s">
        <v>299</v>
      </c>
      <c r="G299" s="169">
        <v>0</v>
      </c>
      <c r="H299" s="170">
        <v>0</v>
      </c>
      <c r="I299" s="112" t="e">
        <f t="shared" si="19"/>
        <v>#DIV/0!</v>
      </c>
    </row>
    <row r="300" spans="1:9" ht="31.5" customHeight="1" hidden="1">
      <c r="A300" s="180" t="s">
        <v>298</v>
      </c>
      <c r="B300" s="185" t="s">
        <v>252</v>
      </c>
      <c r="C300" s="166" t="s">
        <v>109</v>
      </c>
      <c r="D300" s="167" t="s">
        <v>264</v>
      </c>
      <c r="E300" s="168" t="s">
        <v>282</v>
      </c>
      <c r="F300" s="168" t="s">
        <v>299</v>
      </c>
      <c r="G300" s="169">
        <v>0</v>
      </c>
      <c r="H300" s="170">
        <v>0</v>
      </c>
      <c r="I300" s="112" t="e">
        <f t="shared" si="19"/>
        <v>#DIV/0!</v>
      </c>
    </row>
    <row r="301" spans="1:9" ht="117.75" customHeight="1">
      <c r="A301" s="176" t="s">
        <v>442</v>
      </c>
      <c r="B301" s="163" t="s">
        <v>443</v>
      </c>
      <c r="C301" s="163"/>
      <c r="D301" s="150"/>
      <c r="E301" s="177"/>
      <c r="F301" s="177"/>
      <c r="G301" s="153">
        <f>G302</f>
        <v>4941.1</v>
      </c>
      <c r="H301" s="153">
        <f>H302</f>
        <v>4941.1</v>
      </c>
      <c r="I301" s="112">
        <f t="shared" si="19"/>
        <v>100</v>
      </c>
    </row>
    <row r="302" spans="1:9" ht="54.75" customHeight="1">
      <c r="A302" s="71" t="s">
        <v>107</v>
      </c>
      <c r="B302" s="205">
        <v>2010653031</v>
      </c>
      <c r="C302" s="206">
        <v>879</v>
      </c>
      <c r="D302" s="113" t="s">
        <v>264</v>
      </c>
      <c r="E302" s="114" t="s">
        <v>273</v>
      </c>
      <c r="F302" s="114"/>
      <c r="G302" s="115">
        <f>G303+G304</f>
        <v>4941.1</v>
      </c>
      <c r="H302" s="115">
        <f>H303+H304</f>
        <v>4941.1</v>
      </c>
      <c r="I302" s="112">
        <f t="shared" si="19"/>
        <v>100</v>
      </c>
    </row>
    <row r="303" spans="1:9" ht="31.5" customHeight="1">
      <c r="A303" s="69" t="s">
        <v>298</v>
      </c>
      <c r="B303" s="205">
        <v>2010653031</v>
      </c>
      <c r="C303" s="207" t="s">
        <v>401</v>
      </c>
      <c r="D303" s="135" t="s">
        <v>264</v>
      </c>
      <c r="E303" s="136" t="s">
        <v>273</v>
      </c>
      <c r="F303" s="136" t="s">
        <v>299</v>
      </c>
      <c r="G303" s="115">
        <v>1886.6</v>
      </c>
      <c r="H303" s="117">
        <v>1886.6</v>
      </c>
      <c r="I303" s="112">
        <f t="shared" si="19"/>
        <v>100</v>
      </c>
    </row>
    <row r="304" spans="1:9" ht="31.5" customHeight="1">
      <c r="A304" s="69" t="s">
        <v>15</v>
      </c>
      <c r="B304" s="205">
        <v>2010653031</v>
      </c>
      <c r="C304" s="207" t="s">
        <v>401</v>
      </c>
      <c r="D304" s="135" t="s">
        <v>264</v>
      </c>
      <c r="E304" s="136" t="s">
        <v>273</v>
      </c>
      <c r="F304" s="136" t="s">
        <v>16</v>
      </c>
      <c r="G304" s="115">
        <v>3054.5</v>
      </c>
      <c r="H304" s="117">
        <v>3054.5</v>
      </c>
      <c r="I304" s="112">
        <f t="shared" si="19"/>
        <v>100</v>
      </c>
    </row>
    <row r="305" spans="1:9" ht="85.5" customHeight="1">
      <c r="A305" s="209" t="s">
        <v>444</v>
      </c>
      <c r="B305" s="203">
        <v>2010700000</v>
      </c>
      <c r="C305" s="210"/>
      <c r="D305" s="211"/>
      <c r="E305" s="212"/>
      <c r="F305" s="212"/>
      <c r="G305" s="153">
        <f>G306</f>
        <v>1062.4</v>
      </c>
      <c r="H305" s="153">
        <f>H306</f>
        <v>1061.4</v>
      </c>
      <c r="I305" s="112">
        <f t="shared" si="19"/>
        <v>99.9</v>
      </c>
    </row>
    <row r="306" spans="1:9" ht="82.5" customHeight="1">
      <c r="A306" s="71" t="s">
        <v>332</v>
      </c>
      <c r="B306" s="205" t="s">
        <v>434</v>
      </c>
      <c r="C306" s="99" t="s">
        <v>401</v>
      </c>
      <c r="D306" s="84" t="s">
        <v>264</v>
      </c>
      <c r="E306" s="116" t="s">
        <v>273</v>
      </c>
      <c r="F306" s="116"/>
      <c r="G306" s="115">
        <f>G307+G308</f>
        <v>1062.4</v>
      </c>
      <c r="H306" s="115">
        <f>H307+H308</f>
        <v>1061.4</v>
      </c>
      <c r="I306" s="112">
        <f t="shared" si="19"/>
        <v>99.9</v>
      </c>
    </row>
    <row r="307" spans="1:9" ht="33" customHeight="1">
      <c r="A307" s="69" t="s">
        <v>298</v>
      </c>
      <c r="B307" s="205" t="s">
        <v>434</v>
      </c>
      <c r="C307" s="99" t="s">
        <v>401</v>
      </c>
      <c r="D307" s="84" t="s">
        <v>264</v>
      </c>
      <c r="E307" s="116" t="s">
        <v>273</v>
      </c>
      <c r="F307" s="116" t="s">
        <v>299</v>
      </c>
      <c r="G307" s="115">
        <v>238.1</v>
      </c>
      <c r="H307" s="117">
        <v>238.1</v>
      </c>
      <c r="I307" s="112">
        <f t="shared" si="19"/>
        <v>100</v>
      </c>
    </row>
    <row r="308" spans="1:9" ht="31.5" customHeight="1">
      <c r="A308" s="69" t="s">
        <v>15</v>
      </c>
      <c r="B308" s="205" t="s">
        <v>434</v>
      </c>
      <c r="C308" s="99" t="s">
        <v>401</v>
      </c>
      <c r="D308" s="84" t="s">
        <v>264</v>
      </c>
      <c r="E308" s="116" t="s">
        <v>273</v>
      </c>
      <c r="F308" s="116" t="s">
        <v>16</v>
      </c>
      <c r="G308" s="115">
        <v>824.3</v>
      </c>
      <c r="H308" s="117">
        <v>823.3</v>
      </c>
      <c r="I308" s="112">
        <f t="shared" si="19"/>
        <v>99.9</v>
      </c>
    </row>
    <row r="309" spans="1:9" ht="79.5" customHeight="1">
      <c r="A309" s="228" t="s">
        <v>496</v>
      </c>
      <c r="B309" s="213" t="s">
        <v>511</v>
      </c>
      <c r="C309" s="204"/>
      <c r="D309" s="150"/>
      <c r="E309" s="177"/>
      <c r="F309" s="177"/>
      <c r="G309" s="153">
        <f>G310</f>
        <v>301</v>
      </c>
      <c r="H309" s="153">
        <f>H310</f>
        <v>301</v>
      </c>
      <c r="I309" s="112">
        <f t="shared" si="19"/>
        <v>100</v>
      </c>
    </row>
    <row r="310" spans="1:9" ht="62.25" customHeight="1">
      <c r="A310" s="250" t="s">
        <v>497</v>
      </c>
      <c r="B310" s="201" t="s">
        <v>512</v>
      </c>
      <c r="C310" s="202" t="s">
        <v>401</v>
      </c>
      <c r="D310" s="84" t="s">
        <v>264</v>
      </c>
      <c r="E310" s="116" t="s">
        <v>273</v>
      </c>
      <c r="F310" s="116"/>
      <c r="G310" s="115">
        <f>G311</f>
        <v>301</v>
      </c>
      <c r="H310" s="115">
        <f>H311</f>
        <v>301</v>
      </c>
      <c r="I310" s="112">
        <f t="shared" si="19"/>
        <v>100</v>
      </c>
    </row>
    <row r="311" spans="1:9" ht="31.5" customHeight="1">
      <c r="A311" s="183" t="s">
        <v>439</v>
      </c>
      <c r="B311" s="201" t="s">
        <v>512</v>
      </c>
      <c r="C311" s="202" t="s">
        <v>401</v>
      </c>
      <c r="D311" s="84" t="s">
        <v>264</v>
      </c>
      <c r="E311" s="116" t="s">
        <v>273</v>
      </c>
      <c r="F311" s="116" t="s">
        <v>16</v>
      </c>
      <c r="G311" s="115">
        <v>301</v>
      </c>
      <c r="H311" s="117">
        <v>301</v>
      </c>
      <c r="I311" s="112">
        <f t="shared" si="19"/>
        <v>100</v>
      </c>
    </row>
    <row r="312" spans="1:9" ht="66" customHeight="1">
      <c r="A312" s="176" t="s">
        <v>548</v>
      </c>
      <c r="B312" s="274">
        <v>2010900000</v>
      </c>
      <c r="C312" s="202"/>
      <c r="D312" s="84"/>
      <c r="E312" s="116"/>
      <c r="F312" s="116"/>
      <c r="G312" s="115">
        <f>G313</f>
        <v>1471</v>
      </c>
      <c r="H312" s="115">
        <f>H313</f>
        <v>1471</v>
      </c>
      <c r="I312" s="112">
        <f t="shared" si="19"/>
        <v>100</v>
      </c>
    </row>
    <row r="313" spans="1:9" ht="46.5" customHeight="1">
      <c r="A313" s="71" t="s">
        <v>549</v>
      </c>
      <c r="B313" s="273">
        <v>2010904230</v>
      </c>
      <c r="C313" s="202" t="s">
        <v>401</v>
      </c>
      <c r="D313" s="84" t="s">
        <v>264</v>
      </c>
      <c r="E313" s="116" t="s">
        <v>282</v>
      </c>
      <c r="F313" s="116"/>
      <c r="G313" s="115">
        <f>G314</f>
        <v>1471</v>
      </c>
      <c r="H313" s="115">
        <f>H314</f>
        <v>1471</v>
      </c>
      <c r="I313" s="112">
        <f t="shared" si="19"/>
        <v>100</v>
      </c>
    </row>
    <row r="314" spans="1:9" ht="31.5" customHeight="1">
      <c r="A314" s="69" t="s">
        <v>550</v>
      </c>
      <c r="B314" s="273">
        <v>2010904230</v>
      </c>
      <c r="C314" s="202" t="s">
        <v>401</v>
      </c>
      <c r="D314" s="84" t="s">
        <v>264</v>
      </c>
      <c r="E314" s="116" t="s">
        <v>282</v>
      </c>
      <c r="F314" s="116" t="s">
        <v>299</v>
      </c>
      <c r="G314" s="115">
        <v>1471</v>
      </c>
      <c r="H314" s="117">
        <v>1471</v>
      </c>
      <c r="I314" s="112">
        <f t="shared" si="19"/>
        <v>100</v>
      </c>
    </row>
    <row r="315" spans="1:9" ht="49.5" customHeight="1">
      <c r="A315" s="217" t="s">
        <v>253</v>
      </c>
      <c r="B315" s="102" t="s">
        <v>254</v>
      </c>
      <c r="C315" s="38"/>
      <c r="D315" s="113"/>
      <c r="E315" s="114"/>
      <c r="F315" s="114"/>
      <c r="G315" s="126">
        <f>G316+G320+G328+G331+G336+G342+G348</f>
        <v>13043.1</v>
      </c>
      <c r="H315" s="126">
        <f>H316+H320+H328+H331+H336+H342+H348</f>
        <v>12900.3</v>
      </c>
      <c r="I315" s="112">
        <f t="shared" si="19"/>
        <v>98.9</v>
      </c>
    </row>
    <row r="316" spans="1:9" ht="60.75" customHeight="1">
      <c r="A316" s="70" t="s">
        <v>380</v>
      </c>
      <c r="B316" s="102" t="s">
        <v>128</v>
      </c>
      <c r="C316" s="38"/>
      <c r="D316" s="113"/>
      <c r="E316" s="114"/>
      <c r="F316" s="114"/>
      <c r="G316" s="126">
        <f aca="true" t="shared" si="20" ref="G316:H318">G317</f>
        <v>224.2</v>
      </c>
      <c r="H316" s="126">
        <f t="shared" si="20"/>
        <v>224.2</v>
      </c>
      <c r="I316" s="112">
        <f t="shared" si="19"/>
        <v>100</v>
      </c>
    </row>
    <row r="317" spans="1:9" ht="49.5" customHeight="1">
      <c r="A317" s="69" t="s">
        <v>293</v>
      </c>
      <c r="B317" s="85" t="s">
        <v>128</v>
      </c>
      <c r="C317" s="37"/>
      <c r="D317" s="113"/>
      <c r="E317" s="114"/>
      <c r="F317" s="114"/>
      <c r="G317" s="115">
        <f t="shared" si="20"/>
        <v>224.2</v>
      </c>
      <c r="H317" s="115">
        <f t="shared" si="20"/>
        <v>224.2</v>
      </c>
      <c r="I317" s="112">
        <f t="shared" si="19"/>
        <v>100</v>
      </c>
    </row>
    <row r="318" spans="1:9" ht="49.5" customHeight="1">
      <c r="A318" s="71" t="s">
        <v>105</v>
      </c>
      <c r="B318" s="85" t="s">
        <v>445</v>
      </c>
      <c r="C318" s="99" t="s">
        <v>401</v>
      </c>
      <c r="D318" s="84" t="s">
        <v>264</v>
      </c>
      <c r="E318" s="116" t="s">
        <v>268</v>
      </c>
      <c r="F318" s="114"/>
      <c r="G318" s="115">
        <f t="shared" si="20"/>
        <v>224.2</v>
      </c>
      <c r="H318" s="115">
        <f t="shared" si="20"/>
        <v>224.2</v>
      </c>
      <c r="I318" s="112">
        <f t="shared" si="19"/>
        <v>100</v>
      </c>
    </row>
    <row r="319" spans="1:9" ht="49.5" customHeight="1">
      <c r="A319" s="69" t="s">
        <v>226</v>
      </c>
      <c r="B319" s="85" t="s">
        <v>445</v>
      </c>
      <c r="C319" s="99" t="s">
        <v>401</v>
      </c>
      <c r="D319" s="84" t="s">
        <v>264</v>
      </c>
      <c r="E319" s="116" t="s">
        <v>268</v>
      </c>
      <c r="F319" s="116" t="s">
        <v>270</v>
      </c>
      <c r="G319" s="115">
        <v>224.2</v>
      </c>
      <c r="H319" s="117">
        <v>224.2</v>
      </c>
      <c r="I319" s="112">
        <f t="shared" si="19"/>
        <v>100</v>
      </c>
    </row>
    <row r="320" spans="1:9" ht="28.5" customHeight="1">
      <c r="A320" s="217" t="s">
        <v>379</v>
      </c>
      <c r="B320" s="102" t="s">
        <v>132</v>
      </c>
      <c r="C320" s="38"/>
      <c r="D320" s="113"/>
      <c r="E320" s="114"/>
      <c r="F320" s="114"/>
      <c r="G320" s="126">
        <f>G323+G326</f>
        <v>1040.4</v>
      </c>
      <c r="H320" s="126">
        <f>H323+H326</f>
        <v>1040.4</v>
      </c>
      <c r="I320" s="112">
        <f t="shared" si="19"/>
        <v>100</v>
      </c>
    </row>
    <row r="321" spans="1:9" ht="31.5" customHeight="1" hidden="1">
      <c r="A321" s="69" t="s">
        <v>248</v>
      </c>
      <c r="B321" s="85" t="s">
        <v>130</v>
      </c>
      <c r="C321" s="37"/>
      <c r="D321" s="113" t="s">
        <v>264</v>
      </c>
      <c r="E321" s="114"/>
      <c r="F321" s="114"/>
      <c r="G321" s="115" t="e">
        <f>G322+G325</f>
        <v>#REF!</v>
      </c>
      <c r="H321" s="115" t="e">
        <f>H322+H325</f>
        <v>#REF!</v>
      </c>
      <c r="I321" s="112" t="e">
        <f t="shared" si="19"/>
        <v>#REF!</v>
      </c>
    </row>
    <row r="322" spans="1:9" ht="31.5" customHeight="1" hidden="1">
      <c r="A322" s="69" t="s">
        <v>302</v>
      </c>
      <c r="B322" s="85" t="s">
        <v>130</v>
      </c>
      <c r="C322" s="37"/>
      <c r="D322" s="113" t="s">
        <v>264</v>
      </c>
      <c r="E322" s="114" t="s">
        <v>264</v>
      </c>
      <c r="F322" s="114"/>
      <c r="G322" s="115" t="e">
        <f>#REF!+G323</f>
        <v>#REF!</v>
      </c>
      <c r="H322" s="115" t="e">
        <f>#REF!+H323</f>
        <v>#REF!</v>
      </c>
      <c r="I322" s="112" t="e">
        <f t="shared" si="19"/>
        <v>#REF!</v>
      </c>
    </row>
    <row r="323" spans="1:9" ht="31.5" customHeight="1">
      <c r="A323" s="69" t="s">
        <v>275</v>
      </c>
      <c r="B323" s="85" t="s">
        <v>446</v>
      </c>
      <c r="C323" s="99" t="s">
        <v>401</v>
      </c>
      <c r="D323" s="84" t="s">
        <v>264</v>
      </c>
      <c r="E323" s="116" t="s">
        <v>264</v>
      </c>
      <c r="F323" s="114"/>
      <c r="G323" s="115">
        <f>G324</f>
        <v>90</v>
      </c>
      <c r="H323" s="115">
        <f>H324</f>
        <v>90</v>
      </c>
      <c r="I323" s="112">
        <f t="shared" si="19"/>
        <v>100</v>
      </c>
    </row>
    <row r="324" spans="1:9" ht="31.5" customHeight="1">
      <c r="A324" s="69" t="s">
        <v>15</v>
      </c>
      <c r="B324" s="85" t="s">
        <v>446</v>
      </c>
      <c r="C324" s="99" t="s">
        <v>401</v>
      </c>
      <c r="D324" s="84" t="s">
        <v>264</v>
      </c>
      <c r="E324" s="116" t="s">
        <v>264</v>
      </c>
      <c r="F324" s="116" t="s">
        <v>16</v>
      </c>
      <c r="G324" s="115">
        <v>90</v>
      </c>
      <c r="H324" s="115">
        <v>90</v>
      </c>
      <c r="I324" s="112">
        <f t="shared" si="19"/>
        <v>100</v>
      </c>
    </row>
    <row r="325" spans="1:9" ht="1.5" customHeight="1">
      <c r="A325" s="69" t="s">
        <v>293</v>
      </c>
      <c r="B325" s="85" t="s">
        <v>130</v>
      </c>
      <c r="C325" s="37"/>
      <c r="D325" s="113" t="s">
        <v>264</v>
      </c>
      <c r="E325" s="114" t="s">
        <v>268</v>
      </c>
      <c r="F325" s="114"/>
      <c r="G325" s="115">
        <f>G326+G329</f>
        <v>1970.8</v>
      </c>
      <c r="H325" s="115">
        <f>H326+H329</f>
        <v>1970.8</v>
      </c>
      <c r="I325" s="112">
        <f t="shared" si="19"/>
        <v>100</v>
      </c>
    </row>
    <row r="326" spans="1:9" ht="48" customHeight="1">
      <c r="A326" s="71" t="s">
        <v>294</v>
      </c>
      <c r="B326" s="85" t="s">
        <v>131</v>
      </c>
      <c r="C326" s="99" t="s">
        <v>401</v>
      </c>
      <c r="D326" s="84" t="s">
        <v>264</v>
      </c>
      <c r="E326" s="116" t="s">
        <v>268</v>
      </c>
      <c r="F326" s="114"/>
      <c r="G326" s="115">
        <f>G327</f>
        <v>950.4</v>
      </c>
      <c r="H326" s="115">
        <f>H327</f>
        <v>950.4</v>
      </c>
      <c r="I326" s="112">
        <f t="shared" si="19"/>
        <v>100</v>
      </c>
    </row>
    <row r="327" spans="1:9" ht="31.5" customHeight="1">
      <c r="A327" s="69" t="s">
        <v>15</v>
      </c>
      <c r="B327" s="85" t="s">
        <v>131</v>
      </c>
      <c r="C327" s="137" t="s">
        <v>401</v>
      </c>
      <c r="D327" s="138" t="s">
        <v>264</v>
      </c>
      <c r="E327" s="139" t="s">
        <v>268</v>
      </c>
      <c r="F327" s="139" t="s">
        <v>16</v>
      </c>
      <c r="G327" s="115">
        <v>950.4</v>
      </c>
      <c r="H327" s="117">
        <v>950.4</v>
      </c>
      <c r="I327" s="112">
        <f t="shared" si="19"/>
        <v>100</v>
      </c>
    </row>
    <row r="328" spans="1:9" ht="51" customHeight="1">
      <c r="A328" s="218" t="s">
        <v>447</v>
      </c>
      <c r="B328" s="186" t="s">
        <v>133</v>
      </c>
      <c r="C328" s="219"/>
      <c r="D328" s="220"/>
      <c r="E328" s="221"/>
      <c r="F328" s="221"/>
      <c r="G328" s="153">
        <f>G329</f>
        <v>1020.4</v>
      </c>
      <c r="H328" s="153">
        <f>H329</f>
        <v>1020.4</v>
      </c>
      <c r="I328" s="112">
        <f t="shared" si="19"/>
        <v>100</v>
      </c>
    </row>
    <row r="329" spans="1:9" ht="88.5" customHeight="1">
      <c r="A329" s="69" t="s">
        <v>104</v>
      </c>
      <c r="B329" s="85" t="s">
        <v>448</v>
      </c>
      <c r="C329" s="99" t="s">
        <v>401</v>
      </c>
      <c r="D329" s="84" t="s">
        <v>264</v>
      </c>
      <c r="E329" s="116" t="s">
        <v>268</v>
      </c>
      <c r="F329" s="114"/>
      <c r="G329" s="115">
        <f>G330</f>
        <v>1020.4</v>
      </c>
      <c r="H329" s="115">
        <f>H330</f>
        <v>1020.4</v>
      </c>
      <c r="I329" s="112">
        <f t="shared" si="19"/>
        <v>100</v>
      </c>
    </row>
    <row r="330" spans="1:9" ht="31.5" customHeight="1">
      <c r="A330" s="69" t="s">
        <v>15</v>
      </c>
      <c r="B330" s="85" t="s">
        <v>448</v>
      </c>
      <c r="C330" s="99" t="s">
        <v>401</v>
      </c>
      <c r="D330" s="84" t="s">
        <v>264</v>
      </c>
      <c r="E330" s="116" t="s">
        <v>268</v>
      </c>
      <c r="F330" s="116" t="s">
        <v>16</v>
      </c>
      <c r="G330" s="115">
        <v>1020.4</v>
      </c>
      <c r="H330" s="117">
        <v>1020.4</v>
      </c>
      <c r="I330" s="112">
        <f t="shared" si="19"/>
        <v>100</v>
      </c>
    </row>
    <row r="331" spans="1:9" ht="63" customHeight="1">
      <c r="A331" s="70" t="s">
        <v>381</v>
      </c>
      <c r="B331" s="102" t="s">
        <v>449</v>
      </c>
      <c r="C331" s="38"/>
      <c r="D331" s="113"/>
      <c r="E331" s="114"/>
      <c r="F331" s="114"/>
      <c r="G331" s="126">
        <f aca="true" t="shared" si="21" ref="G331:H334">G332</f>
        <v>2179.4</v>
      </c>
      <c r="H331" s="126">
        <f t="shared" si="21"/>
        <v>2179.4</v>
      </c>
      <c r="I331" s="112">
        <f t="shared" si="19"/>
        <v>100</v>
      </c>
    </row>
    <row r="332" spans="1:9" ht="31.5" customHeight="1" hidden="1">
      <c r="A332" s="69" t="s">
        <v>248</v>
      </c>
      <c r="B332" s="85" t="s">
        <v>133</v>
      </c>
      <c r="C332" s="37"/>
      <c r="D332" s="113" t="s">
        <v>264</v>
      </c>
      <c r="E332" s="114"/>
      <c r="F332" s="114"/>
      <c r="G332" s="115">
        <f t="shared" si="21"/>
        <v>2179.4</v>
      </c>
      <c r="H332" s="115">
        <f t="shared" si="21"/>
        <v>2179.4</v>
      </c>
      <c r="I332" s="112">
        <f t="shared" si="19"/>
        <v>100</v>
      </c>
    </row>
    <row r="333" spans="1:9" ht="31.5" customHeight="1" hidden="1">
      <c r="A333" s="69" t="s">
        <v>293</v>
      </c>
      <c r="B333" s="85" t="s">
        <v>133</v>
      </c>
      <c r="C333" s="37"/>
      <c r="D333" s="113" t="s">
        <v>264</v>
      </c>
      <c r="E333" s="114" t="s">
        <v>268</v>
      </c>
      <c r="F333" s="114"/>
      <c r="G333" s="115">
        <f t="shared" si="21"/>
        <v>2179.4</v>
      </c>
      <c r="H333" s="115">
        <f t="shared" si="21"/>
        <v>2179.4</v>
      </c>
      <c r="I333" s="112">
        <f t="shared" si="19"/>
        <v>100</v>
      </c>
    </row>
    <row r="334" spans="1:9" ht="34.5" customHeight="1">
      <c r="A334" s="71" t="s">
        <v>294</v>
      </c>
      <c r="B334" s="85" t="s">
        <v>450</v>
      </c>
      <c r="C334" s="99" t="s">
        <v>401</v>
      </c>
      <c r="D334" s="84" t="s">
        <v>264</v>
      </c>
      <c r="E334" s="116" t="s">
        <v>268</v>
      </c>
      <c r="F334" s="114"/>
      <c r="G334" s="115">
        <f t="shared" si="21"/>
        <v>2179.4</v>
      </c>
      <c r="H334" s="115">
        <f t="shared" si="21"/>
        <v>2179.4</v>
      </c>
      <c r="I334" s="112">
        <f t="shared" si="19"/>
        <v>100</v>
      </c>
    </row>
    <row r="335" spans="1:9" ht="24.75" customHeight="1">
      <c r="A335" s="69" t="s">
        <v>15</v>
      </c>
      <c r="B335" s="85" t="s">
        <v>450</v>
      </c>
      <c r="C335" s="99" t="s">
        <v>401</v>
      </c>
      <c r="D335" s="84" t="s">
        <v>264</v>
      </c>
      <c r="E335" s="116" t="s">
        <v>268</v>
      </c>
      <c r="F335" s="116" t="s">
        <v>16</v>
      </c>
      <c r="G335" s="115">
        <v>2179.4</v>
      </c>
      <c r="H335" s="117">
        <v>2179.4</v>
      </c>
      <c r="I335" s="112">
        <f t="shared" si="19"/>
        <v>100</v>
      </c>
    </row>
    <row r="336" spans="1:9" ht="88.5" customHeight="1">
      <c r="A336" s="70" t="s">
        <v>453</v>
      </c>
      <c r="B336" s="223">
        <v>2020200000</v>
      </c>
      <c r="C336" s="224"/>
      <c r="D336" s="113"/>
      <c r="E336" s="114"/>
      <c r="F336" s="114"/>
      <c r="G336" s="126">
        <f>G337+G340</f>
        <v>1368.3</v>
      </c>
      <c r="H336" s="126">
        <f>H337+H340</f>
        <v>1290.6</v>
      </c>
      <c r="I336" s="112">
        <f t="shared" si="19"/>
        <v>94.3</v>
      </c>
    </row>
    <row r="337" spans="1:9" ht="75">
      <c r="A337" s="214" t="s">
        <v>14</v>
      </c>
      <c r="B337" s="99" t="s">
        <v>454</v>
      </c>
      <c r="C337" s="99" t="s">
        <v>401</v>
      </c>
      <c r="D337" s="84" t="s">
        <v>280</v>
      </c>
      <c r="E337" s="116" t="s">
        <v>282</v>
      </c>
      <c r="F337" s="114"/>
      <c r="G337" s="115">
        <f>G338+G339</f>
        <v>1099.4</v>
      </c>
      <c r="H337" s="115">
        <f>H338+H339</f>
        <v>1021.7</v>
      </c>
      <c r="I337" s="112">
        <f t="shared" si="19"/>
        <v>92.9</v>
      </c>
    </row>
    <row r="338" spans="1:9" ht="42" customHeight="1">
      <c r="A338" s="71" t="s">
        <v>269</v>
      </c>
      <c r="B338" s="99" t="s">
        <v>454</v>
      </c>
      <c r="C338" s="99" t="s">
        <v>401</v>
      </c>
      <c r="D338" s="84" t="s">
        <v>280</v>
      </c>
      <c r="E338" s="116" t="s">
        <v>282</v>
      </c>
      <c r="F338" s="116" t="s">
        <v>270</v>
      </c>
      <c r="G338" s="115">
        <v>14.9</v>
      </c>
      <c r="H338" s="117">
        <v>7.1</v>
      </c>
      <c r="I338" s="112">
        <f t="shared" si="19"/>
        <v>47.7</v>
      </c>
    </row>
    <row r="339" spans="1:9" ht="24.75" customHeight="1">
      <c r="A339" s="71" t="s">
        <v>8</v>
      </c>
      <c r="B339" s="99" t="s">
        <v>454</v>
      </c>
      <c r="C339" s="99" t="s">
        <v>401</v>
      </c>
      <c r="D339" s="84" t="s">
        <v>280</v>
      </c>
      <c r="E339" s="116" t="s">
        <v>282</v>
      </c>
      <c r="F339" s="116" t="s">
        <v>9</v>
      </c>
      <c r="G339" s="115">
        <v>1084.5</v>
      </c>
      <c r="H339" s="117">
        <v>1014.6</v>
      </c>
      <c r="I339" s="112">
        <f t="shared" si="19"/>
        <v>93.6</v>
      </c>
    </row>
    <row r="340" spans="1:9" ht="78.75" customHeight="1">
      <c r="A340" s="214" t="s">
        <v>14</v>
      </c>
      <c r="B340" s="85" t="s">
        <v>454</v>
      </c>
      <c r="C340" s="99" t="s">
        <v>401</v>
      </c>
      <c r="D340" s="84" t="s">
        <v>280</v>
      </c>
      <c r="E340" s="116" t="s">
        <v>266</v>
      </c>
      <c r="F340" s="114"/>
      <c r="G340" s="115">
        <f>G341</f>
        <v>268.9</v>
      </c>
      <c r="H340" s="115">
        <f>H341</f>
        <v>268.9</v>
      </c>
      <c r="I340" s="112">
        <f t="shared" si="19"/>
        <v>100</v>
      </c>
    </row>
    <row r="341" spans="1:9" ht="24.75" customHeight="1">
      <c r="A341" s="183" t="s">
        <v>8</v>
      </c>
      <c r="B341" s="101" t="s">
        <v>454</v>
      </c>
      <c r="C341" s="99" t="s">
        <v>401</v>
      </c>
      <c r="D341" s="84" t="s">
        <v>280</v>
      </c>
      <c r="E341" s="116" t="s">
        <v>266</v>
      </c>
      <c r="F341" s="116" t="s">
        <v>9</v>
      </c>
      <c r="G341" s="115">
        <v>268.9</v>
      </c>
      <c r="H341" s="117">
        <v>268.9</v>
      </c>
      <c r="I341" s="112">
        <f t="shared" si="19"/>
        <v>100</v>
      </c>
    </row>
    <row r="342" spans="1:9" ht="24.75" customHeight="1">
      <c r="A342" s="222" t="s">
        <v>378</v>
      </c>
      <c r="B342" s="186" t="s">
        <v>451</v>
      </c>
      <c r="C342" s="164"/>
      <c r="D342" s="161"/>
      <c r="E342" s="162"/>
      <c r="F342" s="162"/>
      <c r="G342" s="153">
        <f>G343+G347</f>
        <v>6964</v>
      </c>
      <c r="H342" s="153">
        <f>H343+H347</f>
        <v>6964</v>
      </c>
      <c r="I342" s="112">
        <f t="shared" si="19"/>
        <v>100</v>
      </c>
    </row>
    <row r="343" spans="1:9" ht="24.75" customHeight="1">
      <c r="A343" s="69" t="s">
        <v>39</v>
      </c>
      <c r="B343" s="85" t="s">
        <v>452</v>
      </c>
      <c r="C343" s="99" t="s">
        <v>401</v>
      </c>
      <c r="D343" s="84" t="s">
        <v>264</v>
      </c>
      <c r="E343" s="116" t="s">
        <v>268</v>
      </c>
      <c r="F343" s="114"/>
      <c r="G343" s="115">
        <f>G344+G345+G346</f>
        <v>6859</v>
      </c>
      <c r="H343" s="115">
        <f>H344+H345+H346</f>
        <v>6859</v>
      </c>
      <c r="I343" s="112">
        <f t="shared" si="19"/>
        <v>100</v>
      </c>
    </row>
    <row r="344" spans="1:9" ht="24.75" customHeight="1">
      <c r="A344" s="69" t="s">
        <v>303</v>
      </c>
      <c r="B344" s="85" t="s">
        <v>452</v>
      </c>
      <c r="C344" s="99" t="s">
        <v>401</v>
      </c>
      <c r="D344" s="84" t="s">
        <v>264</v>
      </c>
      <c r="E344" s="116" t="s">
        <v>268</v>
      </c>
      <c r="F344" s="116" t="s">
        <v>304</v>
      </c>
      <c r="G344" s="115">
        <v>5940</v>
      </c>
      <c r="H344" s="117">
        <v>5940</v>
      </c>
      <c r="I344" s="112">
        <f t="shared" si="19"/>
        <v>100</v>
      </c>
    </row>
    <row r="345" spans="1:9" ht="24.75" customHeight="1">
      <c r="A345" s="69" t="s">
        <v>226</v>
      </c>
      <c r="B345" s="85" t="s">
        <v>452</v>
      </c>
      <c r="C345" s="99" t="s">
        <v>401</v>
      </c>
      <c r="D345" s="84" t="s">
        <v>264</v>
      </c>
      <c r="E345" s="116" t="s">
        <v>268</v>
      </c>
      <c r="F345" s="116" t="s">
        <v>270</v>
      </c>
      <c r="G345" s="115">
        <v>913</v>
      </c>
      <c r="H345" s="117">
        <v>913</v>
      </c>
      <c r="I345" s="112">
        <f t="shared" si="19"/>
        <v>100</v>
      </c>
    </row>
    <row r="346" spans="1:9" ht="24.75" customHeight="1">
      <c r="A346" s="69" t="s">
        <v>129</v>
      </c>
      <c r="B346" s="85" t="s">
        <v>452</v>
      </c>
      <c r="C346" s="99" t="s">
        <v>401</v>
      </c>
      <c r="D346" s="84" t="s">
        <v>264</v>
      </c>
      <c r="E346" s="116" t="s">
        <v>268</v>
      </c>
      <c r="F346" s="116" t="s">
        <v>305</v>
      </c>
      <c r="G346" s="115">
        <v>6</v>
      </c>
      <c r="H346" s="117">
        <v>6</v>
      </c>
      <c r="I346" s="112">
        <f aca="true" t="shared" si="22" ref="I346:I400">H346/G346*100</f>
        <v>100</v>
      </c>
    </row>
    <row r="347" spans="1:9" ht="165" customHeight="1">
      <c r="A347" s="291" t="s">
        <v>562</v>
      </c>
      <c r="B347" s="144" t="s">
        <v>564</v>
      </c>
      <c r="C347" s="99" t="s">
        <v>401</v>
      </c>
      <c r="D347" s="84" t="s">
        <v>264</v>
      </c>
      <c r="E347" s="116" t="s">
        <v>268</v>
      </c>
      <c r="F347" s="116" t="s">
        <v>304</v>
      </c>
      <c r="G347" s="115">
        <v>105</v>
      </c>
      <c r="H347" s="117">
        <v>105</v>
      </c>
      <c r="I347" s="112">
        <f t="shared" si="22"/>
        <v>100</v>
      </c>
    </row>
    <row r="348" spans="1:9" ht="45" customHeight="1">
      <c r="A348" s="176" t="s">
        <v>456</v>
      </c>
      <c r="B348" s="163" t="s">
        <v>499</v>
      </c>
      <c r="C348" s="163"/>
      <c r="D348" s="150"/>
      <c r="E348" s="177"/>
      <c r="F348" s="177"/>
      <c r="G348" s="153">
        <f>G349</f>
        <v>246.4</v>
      </c>
      <c r="H348" s="153">
        <f>H349</f>
        <v>181.3</v>
      </c>
      <c r="I348" s="112">
        <f t="shared" si="22"/>
        <v>73.6</v>
      </c>
    </row>
    <row r="349" spans="1:9" ht="45" customHeight="1">
      <c r="A349" s="71" t="s">
        <v>457</v>
      </c>
      <c r="B349" s="99" t="s">
        <v>459</v>
      </c>
      <c r="C349" s="99" t="s">
        <v>401</v>
      </c>
      <c r="D349" s="84" t="s">
        <v>264</v>
      </c>
      <c r="E349" s="116" t="s">
        <v>268</v>
      </c>
      <c r="F349" s="116"/>
      <c r="G349" s="115">
        <f>G350</f>
        <v>246.4</v>
      </c>
      <c r="H349" s="115">
        <f>H350</f>
        <v>181.3</v>
      </c>
      <c r="I349" s="112">
        <f t="shared" si="22"/>
        <v>73.6</v>
      </c>
    </row>
    <row r="350" spans="1:9" ht="45" customHeight="1">
      <c r="A350" s="69" t="s">
        <v>458</v>
      </c>
      <c r="B350" s="99" t="s">
        <v>459</v>
      </c>
      <c r="C350" s="99" t="s">
        <v>401</v>
      </c>
      <c r="D350" s="84" t="s">
        <v>264</v>
      </c>
      <c r="E350" s="116" t="s">
        <v>268</v>
      </c>
      <c r="F350" s="116" t="s">
        <v>270</v>
      </c>
      <c r="G350" s="115">
        <v>246.4</v>
      </c>
      <c r="H350" s="117">
        <v>181.3</v>
      </c>
      <c r="I350" s="112">
        <f t="shared" si="22"/>
        <v>73.6</v>
      </c>
    </row>
    <row r="351" spans="1:9" ht="63" customHeight="1">
      <c r="A351" s="217" t="s">
        <v>455</v>
      </c>
      <c r="B351" s="98" t="s">
        <v>134</v>
      </c>
      <c r="C351" s="38"/>
      <c r="D351" s="113"/>
      <c r="E351" s="114"/>
      <c r="F351" s="114"/>
      <c r="G351" s="126">
        <f>G352</f>
        <v>192</v>
      </c>
      <c r="H351" s="126">
        <f>H352</f>
        <v>192</v>
      </c>
      <c r="I351" s="112">
        <f t="shared" si="22"/>
        <v>100</v>
      </c>
    </row>
    <row r="352" spans="1:9" ht="40.5" customHeight="1">
      <c r="A352" s="176" t="s">
        <v>382</v>
      </c>
      <c r="B352" s="163" t="s">
        <v>135</v>
      </c>
      <c r="C352" s="164"/>
      <c r="D352" s="161"/>
      <c r="E352" s="162"/>
      <c r="F352" s="162"/>
      <c r="G352" s="153">
        <f aca="true" t="shared" si="23" ref="G352:H355">G353</f>
        <v>192</v>
      </c>
      <c r="H352" s="153">
        <f t="shared" si="23"/>
        <v>192</v>
      </c>
      <c r="I352" s="112">
        <f t="shared" si="22"/>
        <v>100</v>
      </c>
    </row>
    <row r="353" spans="1:9" ht="42" customHeight="1" hidden="1">
      <c r="A353" s="69" t="s">
        <v>85</v>
      </c>
      <c r="B353" s="99" t="s">
        <v>135</v>
      </c>
      <c r="C353" s="37"/>
      <c r="D353" s="113" t="s">
        <v>280</v>
      </c>
      <c r="E353" s="114"/>
      <c r="F353" s="114"/>
      <c r="G353" s="115">
        <f t="shared" si="23"/>
        <v>192</v>
      </c>
      <c r="H353" s="115">
        <f t="shared" si="23"/>
        <v>192</v>
      </c>
      <c r="I353" s="112">
        <f t="shared" si="22"/>
        <v>100</v>
      </c>
    </row>
    <row r="354" spans="1:9" ht="42" customHeight="1" hidden="1">
      <c r="A354" s="69" t="s">
        <v>281</v>
      </c>
      <c r="B354" s="99" t="s">
        <v>135</v>
      </c>
      <c r="C354" s="37"/>
      <c r="D354" s="113" t="s">
        <v>280</v>
      </c>
      <c r="E354" s="114" t="s">
        <v>282</v>
      </c>
      <c r="F354" s="114"/>
      <c r="G354" s="115">
        <f t="shared" si="23"/>
        <v>192</v>
      </c>
      <c r="H354" s="115">
        <f t="shared" si="23"/>
        <v>192</v>
      </c>
      <c r="I354" s="112">
        <f t="shared" si="22"/>
        <v>100</v>
      </c>
    </row>
    <row r="355" spans="1:9" ht="34.5" customHeight="1">
      <c r="A355" s="71" t="s">
        <v>307</v>
      </c>
      <c r="B355" s="99" t="s">
        <v>136</v>
      </c>
      <c r="C355" s="99" t="s">
        <v>401</v>
      </c>
      <c r="D355" s="84" t="s">
        <v>280</v>
      </c>
      <c r="E355" s="116" t="s">
        <v>282</v>
      </c>
      <c r="F355" s="114"/>
      <c r="G355" s="115">
        <f t="shared" si="23"/>
        <v>192</v>
      </c>
      <c r="H355" s="115">
        <f t="shared" si="23"/>
        <v>192</v>
      </c>
      <c r="I355" s="112">
        <f t="shared" si="22"/>
        <v>100</v>
      </c>
    </row>
    <row r="356" spans="1:9" ht="36" customHeight="1">
      <c r="A356" s="71" t="s">
        <v>8</v>
      </c>
      <c r="B356" s="99" t="s">
        <v>136</v>
      </c>
      <c r="C356" s="99" t="s">
        <v>401</v>
      </c>
      <c r="D356" s="84" t="s">
        <v>280</v>
      </c>
      <c r="E356" s="116" t="s">
        <v>282</v>
      </c>
      <c r="F356" s="116" t="s">
        <v>9</v>
      </c>
      <c r="G356" s="115">
        <v>192</v>
      </c>
      <c r="H356" s="117">
        <v>192</v>
      </c>
      <c r="I356" s="112">
        <f t="shared" si="22"/>
        <v>100</v>
      </c>
    </row>
    <row r="357" spans="1:9" ht="67.5" customHeight="1">
      <c r="A357" s="70" t="s">
        <v>352</v>
      </c>
      <c r="B357" s="102" t="s">
        <v>137</v>
      </c>
      <c r="C357" s="38"/>
      <c r="D357" s="113"/>
      <c r="E357" s="114"/>
      <c r="F357" s="114"/>
      <c r="G357" s="126">
        <f>G358+G389+G400</f>
        <v>2003.3</v>
      </c>
      <c r="H357" s="126">
        <f>H358+H389+H400</f>
        <v>1929.4</v>
      </c>
      <c r="I357" s="112">
        <f t="shared" si="22"/>
        <v>96.3</v>
      </c>
    </row>
    <row r="358" spans="1:9" ht="39" customHeight="1">
      <c r="A358" s="70" t="s">
        <v>315</v>
      </c>
      <c r="B358" s="102" t="s">
        <v>138</v>
      </c>
      <c r="C358" s="38"/>
      <c r="D358" s="113"/>
      <c r="E358" s="114"/>
      <c r="F358" s="114"/>
      <c r="G358" s="126">
        <f>G359+G369+G374+G379+G384+G364</f>
        <v>1685.9</v>
      </c>
      <c r="H358" s="126">
        <f>H359+H369+H374+H379+H384+H364</f>
        <v>1612</v>
      </c>
      <c r="I358" s="112">
        <f t="shared" si="22"/>
        <v>95.6</v>
      </c>
    </row>
    <row r="359" spans="1:9" ht="88.5" customHeight="1">
      <c r="A359" s="176" t="s">
        <v>383</v>
      </c>
      <c r="B359" s="186" t="s">
        <v>139</v>
      </c>
      <c r="C359" s="163"/>
      <c r="D359" s="161"/>
      <c r="E359" s="162"/>
      <c r="F359" s="162"/>
      <c r="G359" s="153">
        <f>G362</f>
        <v>15</v>
      </c>
      <c r="H359" s="153">
        <f>H362</f>
        <v>15</v>
      </c>
      <c r="I359" s="112">
        <f t="shared" si="22"/>
        <v>100</v>
      </c>
    </row>
    <row r="360" spans="1:9" ht="28.5" customHeight="1" hidden="1">
      <c r="A360" s="69" t="s">
        <v>140</v>
      </c>
      <c r="B360" s="85" t="s">
        <v>139</v>
      </c>
      <c r="C360" s="99"/>
      <c r="D360" s="113" t="s">
        <v>261</v>
      </c>
      <c r="E360" s="114"/>
      <c r="F360" s="114"/>
      <c r="G360" s="115" t="e">
        <f>G361+G368</f>
        <v>#REF!</v>
      </c>
      <c r="H360" s="115" t="e">
        <f>H361+H368</f>
        <v>#REF!</v>
      </c>
      <c r="I360" s="112" t="e">
        <f t="shared" si="22"/>
        <v>#REF!</v>
      </c>
    </row>
    <row r="361" spans="1:9" ht="66" customHeight="1" hidden="1">
      <c r="A361" s="69" t="s">
        <v>310</v>
      </c>
      <c r="B361" s="85" t="s">
        <v>139</v>
      </c>
      <c r="C361" s="99"/>
      <c r="D361" s="113" t="s">
        <v>261</v>
      </c>
      <c r="E361" s="114" t="s">
        <v>266</v>
      </c>
      <c r="F361" s="114"/>
      <c r="G361" s="115">
        <f>G365</f>
        <v>822.6</v>
      </c>
      <c r="H361" s="115">
        <f>H365</f>
        <v>822.6</v>
      </c>
      <c r="I361" s="112">
        <f t="shared" si="22"/>
        <v>100</v>
      </c>
    </row>
    <row r="362" spans="1:9" ht="42" customHeight="1">
      <c r="A362" s="237" t="s">
        <v>3</v>
      </c>
      <c r="B362" s="85" t="s">
        <v>142</v>
      </c>
      <c r="C362" s="99" t="s">
        <v>400</v>
      </c>
      <c r="D362" s="238" t="s">
        <v>261</v>
      </c>
      <c r="E362" s="239" t="s">
        <v>263</v>
      </c>
      <c r="F362" s="239" t="s">
        <v>571</v>
      </c>
      <c r="G362" s="240">
        <f>G363</f>
        <v>15</v>
      </c>
      <c r="H362" s="240">
        <f>H363</f>
        <v>15</v>
      </c>
      <c r="I362" s="112">
        <f t="shared" si="22"/>
        <v>100</v>
      </c>
    </row>
    <row r="363" spans="1:9" ht="66" customHeight="1">
      <c r="A363" s="69" t="s">
        <v>458</v>
      </c>
      <c r="B363" s="85" t="s">
        <v>142</v>
      </c>
      <c r="C363" s="99" t="s">
        <v>400</v>
      </c>
      <c r="D363" s="84" t="s">
        <v>261</v>
      </c>
      <c r="E363" s="116" t="s">
        <v>263</v>
      </c>
      <c r="F363" s="116" t="s">
        <v>270</v>
      </c>
      <c r="G363" s="115">
        <v>15</v>
      </c>
      <c r="H363" s="115">
        <v>15</v>
      </c>
      <c r="I363" s="112">
        <f t="shared" si="22"/>
        <v>100</v>
      </c>
    </row>
    <row r="364" spans="1:9" ht="48" customHeight="1">
      <c r="A364" s="209" t="s">
        <v>460</v>
      </c>
      <c r="B364" s="186" t="s">
        <v>461</v>
      </c>
      <c r="C364" s="163"/>
      <c r="D364" s="150"/>
      <c r="E364" s="177"/>
      <c r="F364" s="177"/>
      <c r="G364" s="153">
        <f>G365</f>
        <v>822.6</v>
      </c>
      <c r="H364" s="153">
        <f>H365</f>
        <v>822.6</v>
      </c>
      <c r="I364" s="112">
        <f t="shared" si="22"/>
        <v>100</v>
      </c>
    </row>
    <row r="365" spans="1:9" ht="103.5" customHeight="1">
      <c r="A365" s="71" t="s">
        <v>70</v>
      </c>
      <c r="B365" s="85" t="s">
        <v>462</v>
      </c>
      <c r="C365" s="99" t="s">
        <v>400</v>
      </c>
      <c r="D365" s="84" t="s">
        <v>261</v>
      </c>
      <c r="E365" s="116" t="s">
        <v>266</v>
      </c>
      <c r="F365" s="114"/>
      <c r="G365" s="115">
        <f>G366+G367</f>
        <v>822.6</v>
      </c>
      <c r="H365" s="115">
        <f>H366+H367</f>
        <v>822.6</v>
      </c>
      <c r="I365" s="112">
        <f t="shared" si="22"/>
        <v>100</v>
      </c>
    </row>
    <row r="366" spans="1:9" ht="35.25" customHeight="1">
      <c r="A366" s="69" t="s">
        <v>141</v>
      </c>
      <c r="B366" s="85" t="s">
        <v>462</v>
      </c>
      <c r="C366" s="99" t="s">
        <v>400</v>
      </c>
      <c r="D366" s="84" t="s">
        <v>261</v>
      </c>
      <c r="E366" s="116" t="s">
        <v>266</v>
      </c>
      <c r="F366" s="116" t="s">
        <v>304</v>
      </c>
      <c r="G366" s="115">
        <v>793.1</v>
      </c>
      <c r="H366" s="117">
        <v>793.1</v>
      </c>
      <c r="I366" s="112">
        <f t="shared" si="22"/>
        <v>100</v>
      </c>
    </row>
    <row r="367" spans="1:9" ht="27" customHeight="1">
      <c r="A367" s="69" t="s">
        <v>458</v>
      </c>
      <c r="B367" s="85" t="s">
        <v>462</v>
      </c>
      <c r="C367" s="99" t="s">
        <v>400</v>
      </c>
      <c r="D367" s="84" t="s">
        <v>261</v>
      </c>
      <c r="E367" s="116" t="s">
        <v>266</v>
      </c>
      <c r="F367" s="116" t="s">
        <v>270</v>
      </c>
      <c r="G367" s="115">
        <v>29.5</v>
      </c>
      <c r="H367" s="117">
        <v>29.5</v>
      </c>
      <c r="I367" s="112">
        <f t="shared" si="22"/>
        <v>100</v>
      </c>
    </row>
    <row r="368" spans="1:9" ht="28.5" customHeight="1" hidden="1">
      <c r="A368" s="171" t="s">
        <v>262</v>
      </c>
      <c r="B368" s="172" t="s">
        <v>139</v>
      </c>
      <c r="C368" s="166"/>
      <c r="D368" s="173" t="s">
        <v>261</v>
      </c>
      <c r="E368" s="174" t="s">
        <v>263</v>
      </c>
      <c r="F368" s="174"/>
      <c r="G368" s="169" t="e">
        <f>#REF!</f>
        <v>#REF!</v>
      </c>
      <c r="H368" s="169" t="e">
        <f>#REF!</f>
        <v>#REF!</v>
      </c>
      <c r="I368" s="112" t="e">
        <f t="shared" si="22"/>
        <v>#REF!</v>
      </c>
    </row>
    <row r="369" spans="1:9" ht="45.75" customHeight="1">
      <c r="A369" s="36" t="s">
        <v>385</v>
      </c>
      <c r="B369" s="102" t="s">
        <v>143</v>
      </c>
      <c r="C369" s="98"/>
      <c r="D369" s="113"/>
      <c r="E369" s="114"/>
      <c r="F369" s="114"/>
      <c r="G369" s="126">
        <f aca="true" t="shared" si="24" ref="G369:H372">G370</f>
        <v>2</v>
      </c>
      <c r="H369" s="126">
        <f t="shared" si="24"/>
        <v>1</v>
      </c>
      <c r="I369" s="112">
        <f t="shared" si="22"/>
        <v>50</v>
      </c>
    </row>
    <row r="370" spans="1:9" ht="28.5" customHeight="1" hidden="1">
      <c r="A370" s="69" t="s">
        <v>140</v>
      </c>
      <c r="B370" s="85" t="s">
        <v>143</v>
      </c>
      <c r="C370" s="99"/>
      <c r="D370" s="113" t="s">
        <v>261</v>
      </c>
      <c r="E370" s="114"/>
      <c r="F370" s="114"/>
      <c r="G370" s="115">
        <f t="shared" si="24"/>
        <v>2</v>
      </c>
      <c r="H370" s="115">
        <f t="shared" si="24"/>
        <v>1</v>
      </c>
      <c r="I370" s="112">
        <f t="shared" si="22"/>
        <v>50</v>
      </c>
    </row>
    <row r="371" spans="1:9" ht="28.5" customHeight="1" hidden="1">
      <c r="A371" s="69" t="s">
        <v>262</v>
      </c>
      <c r="B371" s="85" t="s">
        <v>143</v>
      </c>
      <c r="C371" s="99"/>
      <c r="D371" s="113" t="s">
        <v>261</v>
      </c>
      <c r="E371" s="114" t="s">
        <v>263</v>
      </c>
      <c r="F371" s="114"/>
      <c r="G371" s="115">
        <f t="shared" si="24"/>
        <v>2</v>
      </c>
      <c r="H371" s="115">
        <f t="shared" si="24"/>
        <v>1</v>
      </c>
      <c r="I371" s="112">
        <f t="shared" si="22"/>
        <v>50</v>
      </c>
    </row>
    <row r="372" spans="1:9" ht="28.5" customHeight="1">
      <c r="A372" s="71" t="s">
        <v>3</v>
      </c>
      <c r="B372" s="104" t="s">
        <v>144</v>
      </c>
      <c r="C372" s="99" t="s">
        <v>400</v>
      </c>
      <c r="D372" s="84" t="s">
        <v>261</v>
      </c>
      <c r="E372" s="116" t="s">
        <v>263</v>
      </c>
      <c r="F372" s="114"/>
      <c r="G372" s="115">
        <f>G373</f>
        <v>2</v>
      </c>
      <c r="H372" s="115">
        <f t="shared" si="24"/>
        <v>1</v>
      </c>
      <c r="I372" s="112">
        <f t="shared" si="22"/>
        <v>50</v>
      </c>
    </row>
    <row r="373" spans="1:9" ht="28.5" customHeight="1">
      <c r="A373" s="71" t="s">
        <v>1</v>
      </c>
      <c r="B373" s="99" t="s">
        <v>144</v>
      </c>
      <c r="C373" s="99" t="s">
        <v>400</v>
      </c>
      <c r="D373" s="84" t="s">
        <v>261</v>
      </c>
      <c r="E373" s="116" t="s">
        <v>263</v>
      </c>
      <c r="F373" s="116" t="s">
        <v>2</v>
      </c>
      <c r="G373" s="115">
        <v>2</v>
      </c>
      <c r="H373" s="117">
        <v>1</v>
      </c>
      <c r="I373" s="112">
        <f t="shared" si="22"/>
        <v>50</v>
      </c>
    </row>
    <row r="374" spans="1:9" ht="51" customHeight="1">
      <c r="A374" s="225" t="s">
        <v>384</v>
      </c>
      <c r="B374" s="98" t="s">
        <v>145</v>
      </c>
      <c r="C374" s="98"/>
      <c r="D374" s="113"/>
      <c r="E374" s="114"/>
      <c r="F374" s="114"/>
      <c r="G374" s="126">
        <f aca="true" t="shared" si="25" ref="G374:H377">G375</f>
        <v>10</v>
      </c>
      <c r="H374" s="126">
        <f t="shared" si="25"/>
        <v>10</v>
      </c>
      <c r="I374" s="112">
        <f t="shared" si="22"/>
        <v>100</v>
      </c>
    </row>
    <row r="375" spans="1:9" ht="28.5" customHeight="1" hidden="1">
      <c r="A375" s="75" t="s">
        <v>140</v>
      </c>
      <c r="B375" s="99" t="s">
        <v>145</v>
      </c>
      <c r="C375" s="99"/>
      <c r="D375" s="113" t="s">
        <v>261</v>
      </c>
      <c r="E375" s="114"/>
      <c r="F375" s="114"/>
      <c r="G375" s="115">
        <f t="shared" si="25"/>
        <v>10</v>
      </c>
      <c r="H375" s="115">
        <f t="shared" si="25"/>
        <v>10</v>
      </c>
      <c r="I375" s="112">
        <f t="shared" si="22"/>
        <v>100</v>
      </c>
    </row>
    <row r="376" spans="1:9" ht="28.5" customHeight="1" hidden="1">
      <c r="A376" s="75" t="s">
        <v>262</v>
      </c>
      <c r="B376" s="99" t="s">
        <v>145</v>
      </c>
      <c r="C376" s="99"/>
      <c r="D376" s="113" t="s">
        <v>261</v>
      </c>
      <c r="E376" s="114" t="s">
        <v>263</v>
      </c>
      <c r="F376" s="114"/>
      <c r="G376" s="115">
        <f t="shared" si="25"/>
        <v>10</v>
      </c>
      <c r="H376" s="115">
        <f t="shared" si="25"/>
        <v>10</v>
      </c>
      <c r="I376" s="112">
        <f t="shared" si="22"/>
        <v>100</v>
      </c>
    </row>
    <row r="377" spans="1:9" ht="28.5" customHeight="1">
      <c r="A377" s="78" t="s">
        <v>3</v>
      </c>
      <c r="B377" s="99" t="s">
        <v>146</v>
      </c>
      <c r="C377" s="99" t="s">
        <v>400</v>
      </c>
      <c r="D377" s="84" t="s">
        <v>261</v>
      </c>
      <c r="E377" s="116" t="s">
        <v>263</v>
      </c>
      <c r="F377" s="114"/>
      <c r="G377" s="115">
        <f t="shared" si="25"/>
        <v>10</v>
      </c>
      <c r="H377" s="115">
        <f t="shared" si="25"/>
        <v>10</v>
      </c>
      <c r="I377" s="112">
        <f t="shared" si="22"/>
        <v>100</v>
      </c>
    </row>
    <row r="378" spans="1:9" ht="28.5" customHeight="1">
      <c r="A378" s="78" t="s">
        <v>1</v>
      </c>
      <c r="B378" s="99" t="s">
        <v>146</v>
      </c>
      <c r="C378" s="99" t="s">
        <v>400</v>
      </c>
      <c r="D378" s="84" t="s">
        <v>261</v>
      </c>
      <c r="E378" s="116" t="s">
        <v>263</v>
      </c>
      <c r="F378" s="116" t="s">
        <v>2</v>
      </c>
      <c r="G378" s="115">
        <v>10</v>
      </c>
      <c r="H378" s="117">
        <v>10</v>
      </c>
      <c r="I378" s="112">
        <f t="shared" si="22"/>
        <v>100</v>
      </c>
    </row>
    <row r="379" spans="1:9" ht="46.5" customHeight="1">
      <c r="A379" s="225" t="s">
        <v>106</v>
      </c>
      <c r="B379" s="98" t="s">
        <v>147</v>
      </c>
      <c r="C379" s="98"/>
      <c r="D379" s="113"/>
      <c r="E379" s="114"/>
      <c r="F379" s="114"/>
      <c r="G379" s="126">
        <f aca="true" t="shared" si="26" ref="G379:H382">G380</f>
        <v>200.5</v>
      </c>
      <c r="H379" s="126">
        <f t="shared" si="26"/>
        <v>196.3</v>
      </c>
      <c r="I379" s="112">
        <f t="shared" si="22"/>
        <v>97.9</v>
      </c>
    </row>
    <row r="380" spans="1:9" ht="36" customHeight="1" hidden="1">
      <c r="A380" s="75" t="s">
        <v>140</v>
      </c>
      <c r="B380" s="99" t="s">
        <v>147</v>
      </c>
      <c r="C380" s="99"/>
      <c r="D380" s="113" t="s">
        <v>261</v>
      </c>
      <c r="E380" s="114"/>
      <c r="F380" s="114"/>
      <c r="G380" s="115">
        <f t="shared" si="26"/>
        <v>200.5</v>
      </c>
      <c r="H380" s="115">
        <f t="shared" si="26"/>
        <v>196.3</v>
      </c>
      <c r="I380" s="112">
        <f t="shared" si="22"/>
        <v>97.9</v>
      </c>
    </row>
    <row r="381" spans="1:9" ht="28.5" customHeight="1" hidden="1">
      <c r="A381" s="75" t="s">
        <v>262</v>
      </c>
      <c r="B381" s="99" t="s">
        <v>147</v>
      </c>
      <c r="C381" s="99"/>
      <c r="D381" s="113" t="s">
        <v>261</v>
      </c>
      <c r="E381" s="114" t="s">
        <v>263</v>
      </c>
      <c r="F381" s="114"/>
      <c r="G381" s="115">
        <f t="shared" si="26"/>
        <v>200.5</v>
      </c>
      <c r="H381" s="115">
        <f t="shared" si="26"/>
        <v>196.3</v>
      </c>
      <c r="I381" s="112">
        <f t="shared" si="22"/>
        <v>97.9</v>
      </c>
    </row>
    <row r="382" spans="1:9" ht="48" customHeight="1">
      <c r="A382" s="77" t="s">
        <v>314</v>
      </c>
      <c r="B382" s="99" t="s">
        <v>148</v>
      </c>
      <c r="C382" s="99" t="s">
        <v>400</v>
      </c>
      <c r="D382" s="84" t="s">
        <v>261</v>
      </c>
      <c r="E382" s="116" t="s">
        <v>263</v>
      </c>
      <c r="F382" s="114"/>
      <c r="G382" s="115">
        <f t="shared" si="26"/>
        <v>200.5</v>
      </c>
      <c r="H382" s="115">
        <f t="shared" si="26"/>
        <v>196.3</v>
      </c>
      <c r="I382" s="112">
        <f t="shared" si="22"/>
        <v>97.9</v>
      </c>
    </row>
    <row r="383" spans="1:9" ht="48" customHeight="1">
      <c r="A383" s="71" t="s">
        <v>269</v>
      </c>
      <c r="B383" s="99" t="s">
        <v>148</v>
      </c>
      <c r="C383" s="99" t="s">
        <v>400</v>
      </c>
      <c r="D383" s="84" t="s">
        <v>261</v>
      </c>
      <c r="E383" s="116" t="s">
        <v>263</v>
      </c>
      <c r="F383" s="116" t="s">
        <v>270</v>
      </c>
      <c r="G383" s="115">
        <v>200.5</v>
      </c>
      <c r="H383" s="117">
        <v>196.3</v>
      </c>
      <c r="I383" s="112">
        <f t="shared" si="22"/>
        <v>97.9</v>
      </c>
    </row>
    <row r="384" spans="1:9" ht="64.5" customHeight="1">
      <c r="A384" s="226" t="s">
        <v>463</v>
      </c>
      <c r="B384" s="227" t="s">
        <v>464</v>
      </c>
      <c r="C384" s="164"/>
      <c r="D384" s="161"/>
      <c r="E384" s="162"/>
      <c r="F384" s="162"/>
      <c r="G384" s="153">
        <f>G385</f>
        <v>635.8</v>
      </c>
      <c r="H384" s="153">
        <f>H385</f>
        <v>567.1</v>
      </c>
      <c r="I384" s="112">
        <f t="shared" si="22"/>
        <v>89.2</v>
      </c>
    </row>
    <row r="385" spans="1:9" ht="48" customHeight="1" hidden="1">
      <c r="A385" s="69" t="s">
        <v>154</v>
      </c>
      <c r="B385" s="85" t="s">
        <v>153</v>
      </c>
      <c r="C385" s="37"/>
      <c r="D385" s="113" t="s">
        <v>282</v>
      </c>
      <c r="E385" s="114"/>
      <c r="F385" s="114"/>
      <c r="G385" s="115">
        <f aca="true" t="shared" si="27" ref="G385:H387">G386</f>
        <v>635.8</v>
      </c>
      <c r="H385" s="115">
        <f t="shared" si="27"/>
        <v>567.1</v>
      </c>
      <c r="I385" s="112">
        <f t="shared" si="22"/>
        <v>89.2</v>
      </c>
    </row>
    <row r="386" spans="1:9" ht="48" customHeight="1" hidden="1">
      <c r="A386" s="69" t="s">
        <v>27</v>
      </c>
      <c r="B386" s="85" t="s">
        <v>153</v>
      </c>
      <c r="C386" s="37"/>
      <c r="D386" s="113" t="s">
        <v>282</v>
      </c>
      <c r="E386" s="114" t="s">
        <v>268</v>
      </c>
      <c r="F386" s="114"/>
      <c r="G386" s="115">
        <f t="shared" si="27"/>
        <v>635.8</v>
      </c>
      <c r="H386" s="115">
        <f t="shared" si="27"/>
        <v>567.1</v>
      </c>
      <c r="I386" s="112">
        <f t="shared" si="22"/>
        <v>89.2</v>
      </c>
    </row>
    <row r="387" spans="1:9" ht="61.5" customHeight="1">
      <c r="A387" s="69" t="s">
        <v>28</v>
      </c>
      <c r="B387" s="85" t="s">
        <v>465</v>
      </c>
      <c r="C387" s="99" t="s">
        <v>400</v>
      </c>
      <c r="D387" s="84" t="s">
        <v>282</v>
      </c>
      <c r="E387" s="116" t="s">
        <v>280</v>
      </c>
      <c r="F387" s="114"/>
      <c r="G387" s="115">
        <f t="shared" si="27"/>
        <v>635.8</v>
      </c>
      <c r="H387" s="115">
        <f t="shared" si="27"/>
        <v>567.1</v>
      </c>
      <c r="I387" s="112">
        <f t="shared" si="22"/>
        <v>89.2</v>
      </c>
    </row>
    <row r="388" spans="1:9" ht="48" customHeight="1">
      <c r="A388" s="183" t="s">
        <v>226</v>
      </c>
      <c r="B388" s="101" t="s">
        <v>465</v>
      </c>
      <c r="C388" s="99" t="s">
        <v>400</v>
      </c>
      <c r="D388" s="84" t="s">
        <v>282</v>
      </c>
      <c r="E388" s="116" t="s">
        <v>280</v>
      </c>
      <c r="F388" s="116" t="s">
        <v>270</v>
      </c>
      <c r="G388" s="115">
        <v>635.8</v>
      </c>
      <c r="H388" s="117">
        <v>567.1</v>
      </c>
      <c r="I388" s="112">
        <f t="shared" si="22"/>
        <v>89.2</v>
      </c>
    </row>
    <row r="389" spans="1:9" ht="49.5" customHeight="1">
      <c r="A389" s="225" t="s">
        <v>149</v>
      </c>
      <c r="B389" s="98" t="s">
        <v>150</v>
      </c>
      <c r="C389" s="141"/>
      <c r="D389" s="113"/>
      <c r="E389" s="114"/>
      <c r="F389" s="114"/>
      <c r="G389" s="126">
        <f>G390+G395</f>
        <v>287.4</v>
      </c>
      <c r="H389" s="126">
        <f>H390+H395</f>
        <v>287.4</v>
      </c>
      <c r="I389" s="112">
        <f t="shared" si="22"/>
        <v>100</v>
      </c>
    </row>
    <row r="390" spans="1:9" ht="58.5" customHeight="1">
      <c r="A390" s="235" t="s">
        <v>466</v>
      </c>
      <c r="B390" s="163" t="s">
        <v>151</v>
      </c>
      <c r="C390" s="236"/>
      <c r="D390" s="161"/>
      <c r="E390" s="162"/>
      <c r="F390" s="162"/>
      <c r="G390" s="153">
        <f aca="true" t="shared" si="28" ref="G390:H393">G391</f>
        <v>264.3</v>
      </c>
      <c r="H390" s="153">
        <f t="shared" si="28"/>
        <v>264.3</v>
      </c>
      <c r="I390" s="112">
        <f t="shared" si="22"/>
        <v>100</v>
      </c>
    </row>
    <row r="391" spans="1:9" ht="28.5" customHeight="1" hidden="1">
      <c r="A391" s="75" t="s">
        <v>140</v>
      </c>
      <c r="B391" s="99" t="s">
        <v>151</v>
      </c>
      <c r="C391" s="140"/>
      <c r="D391" s="113" t="s">
        <v>261</v>
      </c>
      <c r="E391" s="114"/>
      <c r="F391" s="114"/>
      <c r="G391" s="115">
        <f t="shared" si="28"/>
        <v>264.3</v>
      </c>
      <c r="H391" s="115">
        <f t="shared" si="28"/>
        <v>264.3</v>
      </c>
      <c r="I391" s="112">
        <f t="shared" si="22"/>
        <v>100</v>
      </c>
    </row>
    <row r="392" spans="1:9" ht="27" customHeight="1" hidden="1">
      <c r="A392" s="75" t="s">
        <v>262</v>
      </c>
      <c r="B392" s="99" t="s">
        <v>151</v>
      </c>
      <c r="C392" s="140"/>
      <c r="D392" s="113" t="s">
        <v>261</v>
      </c>
      <c r="E392" s="114" t="s">
        <v>263</v>
      </c>
      <c r="F392" s="114"/>
      <c r="G392" s="115">
        <f t="shared" si="28"/>
        <v>264.3</v>
      </c>
      <c r="H392" s="115">
        <f t="shared" si="28"/>
        <v>264.3</v>
      </c>
      <c r="I392" s="112">
        <f t="shared" si="22"/>
        <v>100</v>
      </c>
    </row>
    <row r="393" spans="1:9" ht="48" customHeight="1">
      <c r="A393" s="78" t="s">
        <v>0</v>
      </c>
      <c r="B393" s="104" t="s">
        <v>152</v>
      </c>
      <c r="C393" s="99" t="s">
        <v>401</v>
      </c>
      <c r="D393" s="84" t="s">
        <v>261</v>
      </c>
      <c r="E393" s="116" t="s">
        <v>263</v>
      </c>
      <c r="F393" s="114"/>
      <c r="G393" s="115">
        <f t="shared" si="28"/>
        <v>264.3</v>
      </c>
      <c r="H393" s="115">
        <f t="shared" si="28"/>
        <v>264.3</v>
      </c>
      <c r="I393" s="112">
        <f t="shared" si="22"/>
        <v>100</v>
      </c>
    </row>
    <row r="394" spans="1:9" ht="34.5" customHeight="1">
      <c r="A394" s="71" t="s">
        <v>15</v>
      </c>
      <c r="B394" s="104" t="s">
        <v>152</v>
      </c>
      <c r="C394" s="99" t="s">
        <v>401</v>
      </c>
      <c r="D394" s="84" t="s">
        <v>261</v>
      </c>
      <c r="E394" s="116" t="s">
        <v>263</v>
      </c>
      <c r="F394" s="116" t="s">
        <v>16</v>
      </c>
      <c r="G394" s="115">
        <v>264.3</v>
      </c>
      <c r="H394" s="117">
        <v>264.3</v>
      </c>
      <c r="I394" s="112">
        <f t="shared" si="22"/>
        <v>100</v>
      </c>
    </row>
    <row r="395" spans="1:9" ht="75" customHeight="1">
      <c r="A395" s="228" t="s">
        <v>467</v>
      </c>
      <c r="B395" s="234">
        <v>2120200000</v>
      </c>
      <c r="C395" s="37"/>
      <c r="D395" s="37"/>
      <c r="E395" s="37"/>
      <c r="F395" s="230"/>
      <c r="G395" s="233">
        <f>G396+G398</f>
        <v>23.1</v>
      </c>
      <c r="H395" s="233">
        <f>H396+H398</f>
        <v>23.1</v>
      </c>
      <c r="I395" s="112">
        <f t="shared" si="22"/>
        <v>100</v>
      </c>
    </row>
    <row r="396" spans="1:9" ht="48" customHeight="1">
      <c r="A396" s="232" t="s">
        <v>468</v>
      </c>
      <c r="B396" s="229">
        <v>2120222080</v>
      </c>
      <c r="C396" s="37" t="s">
        <v>400</v>
      </c>
      <c r="D396" s="37" t="s">
        <v>261</v>
      </c>
      <c r="E396" s="37" t="s">
        <v>263</v>
      </c>
      <c r="F396" s="230"/>
      <c r="G396" s="231">
        <f>G397</f>
        <v>9</v>
      </c>
      <c r="H396" s="231">
        <f>H397</f>
        <v>9</v>
      </c>
      <c r="I396" s="112">
        <f t="shared" si="22"/>
        <v>100</v>
      </c>
    </row>
    <row r="397" spans="1:9" ht="37.5" customHeight="1">
      <c r="A397" s="232" t="s">
        <v>365</v>
      </c>
      <c r="B397" s="229">
        <v>2120222080</v>
      </c>
      <c r="C397" s="37" t="s">
        <v>400</v>
      </c>
      <c r="D397" s="37" t="s">
        <v>261</v>
      </c>
      <c r="E397" s="37" t="s">
        <v>263</v>
      </c>
      <c r="F397" s="230" t="s">
        <v>270</v>
      </c>
      <c r="G397" s="231">
        <v>9</v>
      </c>
      <c r="H397" s="231">
        <v>9</v>
      </c>
      <c r="I397" s="112">
        <f t="shared" si="22"/>
        <v>100</v>
      </c>
    </row>
    <row r="398" spans="1:9" ht="37.5" customHeight="1">
      <c r="A398" s="232" t="s">
        <v>534</v>
      </c>
      <c r="B398" s="229">
        <v>2120222081</v>
      </c>
      <c r="C398" s="37" t="s">
        <v>400</v>
      </c>
      <c r="D398" s="37" t="s">
        <v>261</v>
      </c>
      <c r="E398" s="37" t="s">
        <v>263</v>
      </c>
      <c r="F398" s="230"/>
      <c r="G398" s="231">
        <f>G399</f>
        <v>14.1</v>
      </c>
      <c r="H398" s="231">
        <f>H399</f>
        <v>14.1</v>
      </c>
      <c r="I398" s="112">
        <f t="shared" si="22"/>
        <v>100</v>
      </c>
    </row>
    <row r="399" spans="1:9" ht="37.5" customHeight="1">
      <c r="A399" s="232" t="s">
        <v>365</v>
      </c>
      <c r="B399" s="229">
        <v>2120222081</v>
      </c>
      <c r="C399" s="37" t="s">
        <v>400</v>
      </c>
      <c r="D399" s="37" t="s">
        <v>261</v>
      </c>
      <c r="E399" s="37" t="s">
        <v>263</v>
      </c>
      <c r="F399" s="230" t="s">
        <v>270</v>
      </c>
      <c r="G399" s="231">
        <v>14.1</v>
      </c>
      <c r="H399" s="231">
        <v>14.1</v>
      </c>
      <c r="I399" s="112">
        <f t="shared" si="22"/>
        <v>100</v>
      </c>
    </row>
    <row r="400" spans="1:9" ht="25.5" customHeight="1">
      <c r="A400" s="70" t="s">
        <v>40</v>
      </c>
      <c r="B400" s="105" t="s">
        <v>155</v>
      </c>
      <c r="C400" s="98"/>
      <c r="D400" s="113"/>
      <c r="E400" s="114"/>
      <c r="F400" s="114"/>
      <c r="G400" s="126">
        <f aca="true" t="shared" si="29" ref="G400:H404">G401</f>
        <v>30</v>
      </c>
      <c r="H400" s="126">
        <f t="shared" si="29"/>
        <v>30</v>
      </c>
      <c r="I400" s="112">
        <f t="shared" si="22"/>
        <v>100</v>
      </c>
    </row>
    <row r="401" spans="1:9" ht="80.25" customHeight="1">
      <c r="A401" s="70" t="s">
        <v>469</v>
      </c>
      <c r="B401" s="102" t="s">
        <v>156</v>
      </c>
      <c r="C401" s="99"/>
      <c r="D401" s="113"/>
      <c r="E401" s="114"/>
      <c r="F401" s="114"/>
      <c r="G401" s="126">
        <f t="shared" si="29"/>
        <v>30</v>
      </c>
      <c r="H401" s="126">
        <f t="shared" si="29"/>
        <v>30</v>
      </c>
      <c r="I401" s="112">
        <f aca="true" t="shared" si="30" ref="I401:I464">H401/G401*100</f>
        <v>100</v>
      </c>
    </row>
    <row r="402" spans="1:9" ht="28.5" customHeight="1" hidden="1">
      <c r="A402" s="69" t="s">
        <v>140</v>
      </c>
      <c r="B402" s="85" t="s">
        <v>156</v>
      </c>
      <c r="C402" s="99"/>
      <c r="D402" s="113" t="s">
        <v>261</v>
      </c>
      <c r="E402" s="114"/>
      <c r="F402" s="114"/>
      <c r="G402" s="115">
        <f t="shared" si="29"/>
        <v>30</v>
      </c>
      <c r="H402" s="115">
        <f t="shared" si="29"/>
        <v>30</v>
      </c>
      <c r="I402" s="112">
        <f t="shared" si="30"/>
        <v>100</v>
      </c>
    </row>
    <row r="403" spans="1:9" ht="28.5" customHeight="1" hidden="1">
      <c r="A403" s="69" t="s">
        <v>262</v>
      </c>
      <c r="B403" s="85" t="s">
        <v>156</v>
      </c>
      <c r="C403" s="99"/>
      <c r="D403" s="113" t="s">
        <v>261</v>
      </c>
      <c r="E403" s="114" t="s">
        <v>263</v>
      </c>
      <c r="F403" s="114"/>
      <c r="G403" s="115">
        <f t="shared" si="29"/>
        <v>30</v>
      </c>
      <c r="H403" s="115">
        <f t="shared" si="29"/>
        <v>30</v>
      </c>
      <c r="I403" s="112">
        <f t="shared" si="30"/>
        <v>100</v>
      </c>
    </row>
    <row r="404" spans="1:9" ht="48" customHeight="1">
      <c r="A404" s="195" t="s">
        <v>126</v>
      </c>
      <c r="B404" s="85" t="s">
        <v>157</v>
      </c>
      <c r="C404" s="99" t="s">
        <v>401</v>
      </c>
      <c r="D404" s="84" t="s">
        <v>261</v>
      </c>
      <c r="E404" s="116" t="s">
        <v>263</v>
      </c>
      <c r="F404" s="114"/>
      <c r="G404" s="115">
        <f t="shared" si="29"/>
        <v>30</v>
      </c>
      <c r="H404" s="115">
        <f t="shared" si="29"/>
        <v>30</v>
      </c>
      <c r="I404" s="112">
        <f t="shared" si="30"/>
        <v>100</v>
      </c>
    </row>
    <row r="405" spans="1:9" ht="28.5" customHeight="1">
      <c r="A405" s="71" t="s">
        <v>15</v>
      </c>
      <c r="B405" s="85" t="s">
        <v>157</v>
      </c>
      <c r="C405" s="99" t="s">
        <v>401</v>
      </c>
      <c r="D405" s="84" t="s">
        <v>261</v>
      </c>
      <c r="E405" s="116" t="s">
        <v>263</v>
      </c>
      <c r="F405" s="116" t="s">
        <v>16</v>
      </c>
      <c r="G405" s="115">
        <v>30</v>
      </c>
      <c r="H405" s="117">
        <v>30</v>
      </c>
      <c r="I405" s="112">
        <f t="shared" si="30"/>
        <v>100</v>
      </c>
    </row>
    <row r="406" spans="1:9" ht="58.5" customHeight="1">
      <c r="A406" s="70" t="s">
        <v>353</v>
      </c>
      <c r="B406" s="102" t="s">
        <v>158</v>
      </c>
      <c r="C406" s="38"/>
      <c r="D406" s="113"/>
      <c r="E406" s="114"/>
      <c r="F406" s="114"/>
      <c r="G406" s="126">
        <f>G407+G420</f>
        <v>13783.3</v>
      </c>
      <c r="H406" s="126">
        <f>H407+H420</f>
        <v>12745.9</v>
      </c>
      <c r="I406" s="112">
        <f t="shared" si="30"/>
        <v>92.5</v>
      </c>
    </row>
    <row r="407" spans="1:9" ht="52.5" customHeight="1">
      <c r="A407" s="58" t="s">
        <v>159</v>
      </c>
      <c r="B407" s="102" t="s">
        <v>160</v>
      </c>
      <c r="C407" s="38"/>
      <c r="D407" s="113"/>
      <c r="E407" s="114"/>
      <c r="F407" s="114"/>
      <c r="G407" s="126">
        <f>G408+G413</f>
        <v>13211.4</v>
      </c>
      <c r="H407" s="126">
        <f>H408+H413</f>
        <v>12174</v>
      </c>
      <c r="I407" s="112">
        <f t="shared" si="30"/>
        <v>92.1</v>
      </c>
    </row>
    <row r="408" spans="1:9" ht="66" customHeight="1">
      <c r="A408" s="67" t="s">
        <v>386</v>
      </c>
      <c r="B408" s="186" t="s">
        <v>163</v>
      </c>
      <c r="C408" s="164"/>
      <c r="D408" s="151"/>
      <c r="E408" s="152"/>
      <c r="F408" s="152"/>
      <c r="G408" s="153">
        <f>G409</f>
        <v>1600</v>
      </c>
      <c r="H408" s="153">
        <f>H409</f>
        <v>1600</v>
      </c>
      <c r="I408" s="112">
        <f t="shared" si="30"/>
        <v>100</v>
      </c>
    </row>
    <row r="409" spans="1:9" ht="28.5" customHeight="1" hidden="1">
      <c r="A409" s="60" t="s">
        <v>162</v>
      </c>
      <c r="B409" s="85" t="s">
        <v>161</v>
      </c>
      <c r="C409" s="37"/>
      <c r="D409" s="113" t="s">
        <v>266</v>
      </c>
      <c r="E409" s="114"/>
      <c r="F409" s="114"/>
      <c r="G409" s="115">
        <f aca="true" t="shared" si="31" ref="G409:H411">G410</f>
        <v>1600</v>
      </c>
      <c r="H409" s="115">
        <f t="shared" si="31"/>
        <v>1600</v>
      </c>
      <c r="I409" s="112">
        <f t="shared" si="30"/>
        <v>100</v>
      </c>
    </row>
    <row r="410" spans="1:9" ht="28.5" customHeight="1" hidden="1">
      <c r="A410" s="60" t="s">
        <v>267</v>
      </c>
      <c r="B410" s="85" t="s">
        <v>161</v>
      </c>
      <c r="C410" s="37"/>
      <c r="D410" s="113" t="s">
        <v>266</v>
      </c>
      <c r="E410" s="114" t="s">
        <v>268</v>
      </c>
      <c r="F410" s="114"/>
      <c r="G410" s="115">
        <f t="shared" si="31"/>
        <v>1600</v>
      </c>
      <c r="H410" s="115">
        <f t="shared" si="31"/>
        <v>1600</v>
      </c>
      <c r="I410" s="112">
        <f t="shared" si="30"/>
        <v>100</v>
      </c>
    </row>
    <row r="411" spans="1:9" ht="45" customHeight="1">
      <c r="A411" s="60" t="s">
        <v>41</v>
      </c>
      <c r="B411" s="85" t="s">
        <v>535</v>
      </c>
      <c r="C411" s="99" t="s">
        <v>400</v>
      </c>
      <c r="D411" s="84" t="s">
        <v>266</v>
      </c>
      <c r="E411" s="116" t="s">
        <v>268</v>
      </c>
      <c r="F411" s="114"/>
      <c r="G411" s="115">
        <f t="shared" si="31"/>
        <v>1600</v>
      </c>
      <c r="H411" s="115">
        <f t="shared" si="31"/>
        <v>1600</v>
      </c>
      <c r="I411" s="112">
        <f t="shared" si="30"/>
        <v>100</v>
      </c>
    </row>
    <row r="412" spans="1:9" ht="42" customHeight="1">
      <c r="A412" s="61" t="s">
        <v>226</v>
      </c>
      <c r="B412" s="85" t="s">
        <v>535</v>
      </c>
      <c r="C412" s="99" t="s">
        <v>400</v>
      </c>
      <c r="D412" s="84" t="s">
        <v>266</v>
      </c>
      <c r="E412" s="116" t="s">
        <v>268</v>
      </c>
      <c r="F412" s="116" t="s">
        <v>270</v>
      </c>
      <c r="G412" s="115">
        <v>1600</v>
      </c>
      <c r="H412" s="117">
        <v>1600</v>
      </c>
      <c r="I412" s="112">
        <f t="shared" si="30"/>
        <v>100</v>
      </c>
    </row>
    <row r="413" spans="1:9" ht="45" customHeight="1">
      <c r="A413" s="58" t="s">
        <v>387</v>
      </c>
      <c r="B413" s="102" t="s">
        <v>470</v>
      </c>
      <c r="C413" s="38"/>
      <c r="D413" s="113"/>
      <c r="E413" s="114"/>
      <c r="F413" s="114"/>
      <c r="G413" s="126">
        <f>G414+G418</f>
        <v>11611.4</v>
      </c>
      <c r="H413" s="126">
        <f>H414+H418</f>
        <v>10574</v>
      </c>
      <c r="I413" s="112">
        <f t="shared" si="30"/>
        <v>91.1</v>
      </c>
    </row>
    <row r="414" spans="1:9" ht="25.5" customHeight="1" hidden="1">
      <c r="A414" s="60" t="s">
        <v>162</v>
      </c>
      <c r="B414" s="85" t="s">
        <v>163</v>
      </c>
      <c r="C414" s="37"/>
      <c r="D414" s="113" t="s">
        <v>266</v>
      </c>
      <c r="E414" s="114"/>
      <c r="F414" s="114"/>
      <c r="G414" s="115">
        <f aca="true" t="shared" si="32" ref="G414:H416">G415</f>
        <v>9636.2</v>
      </c>
      <c r="H414" s="115">
        <f t="shared" si="32"/>
        <v>8598.8</v>
      </c>
      <c r="I414" s="112">
        <f t="shared" si="30"/>
        <v>89.2</v>
      </c>
    </row>
    <row r="415" spans="1:9" ht="28.5" customHeight="1" hidden="1">
      <c r="A415" s="60" t="s">
        <v>267</v>
      </c>
      <c r="B415" s="85" t="s">
        <v>163</v>
      </c>
      <c r="C415" s="37"/>
      <c r="D415" s="113" t="s">
        <v>266</v>
      </c>
      <c r="E415" s="114" t="s">
        <v>268</v>
      </c>
      <c r="F415" s="114"/>
      <c r="G415" s="115">
        <f t="shared" si="32"/>
        <v>9636.2</v>
      </c>
      <c r="H415" s="115">
        <f t="shared" si="32"/>
        <v>8598.8</v>
      </c>
      <c r="I415" s="112">
        <f t="shared" si="30"/>
        <v>89.2</v>
      </c>
    </row>
    <row r="416" spans="1:9" ht="42" customHeight="1">
      <c r="A416" s="60" t="s">
        <v>4</v>
      </c>
      <c r="B416" s="85" t="s">
        <v>471</v>
      </c>
      <c r="C416" s="99" t="s">
        <v>400</v>
      </c>
      <c r="D416" s="84" t="s">
        <v>266</v>
      </c>
      <c r="E416" s="116" t="s">
        <v>268</v>
      </c>
      <c r="F416" s="114"/>
      <c r="G416" s="115">
        <f>G417</f>
        <v>9636.2</v>
      </c>
      <c r="H416" s="115">
        <f t="shared" si="32"/>
        <v>8598.8</v>
      </c>
      <c r="I416" s="112">
        <f t="shared" si="30"/>
        <v>89.2</v>
      </c>
    </row>
    <row r="417" spans="1:9" ht="46.5" customHeight="1">
      <c r="A417" s="61" t="s">
        <v>226</v>
      </c>
      <c r="B417" s="85" t="s">
        <v>471</v>
      </c>
      <c r="C417" s="142" t="s">
        <v>400</v>
      </c>
      <c r="D417" s="135" t="s">
        <v>266</v>
      </c>
      <c r="E417" s="136" t="s">
        <v>268</v>
      </c>
      <c r="F417" s="136" t="s">
        <v>270</v>
      </c>
      <c r="G417" s="115">
        <v>9636.2</v>
      </c>
      <c r="H417" s="117">
        <v>8598.8</v>
      </c>
      <c r="I417" s="112">
        <f t="shared" si="30"/>
        <v>89.2</v>
      </c>
    </row>
    <row r="418" spans="1:9" ht="46.5" customHeight="1">
      <c r="A418" s="60" t="s">
        <v>41</v>
      </c>
      <c r="B418" s="93" t="s">
        <v>547</v>
      </c>
      <c r="C418" s="142" t="s">
        <v>400</v>
      </c>
      <c r="D418" s="135" t="s">
        <v>266</v>
      </c>
      <c r="E418" s="136" t="s">
        <v>268</v>
      </c>
      <c r="F418" s="136"/>
      <c r="G418" s="115">
        <f>G419</f>
        <v>1975.2</v>
      </c>
      <c r="H418" s="115">
        <f>H419</f>
        <v>1975.2</v>
      </c>
      <c r="I418" s="112">
        <f t="shared" si="30"/>
        <v>100</v>
      </c>
    </row>
    <row r="419" spans="1:9" ht="46.5" customHeight="1">
      <c r="A419" s="61" t="s">
        <v>226</v>
      </c>
      <c r="B419" s="93" t="s">
        <v>547</v>
      </c>
      <c r="C419" s="142" t="s">
        <v>400</v>
      </c>
      <c r="D419" s="135" t="s">
        <v>266</v>
      </c>
      <c r="E419" s="136" t="s">
        <v>268</v>
      </c>
      <c r="F419" s="136" t="s">
        <v>270</v>
      </c>
      <c r="G419" s="115">
        <v>1975.2</v>
      </c>
      <c r="H419" s="117">
        <v>1975.2</v>
      </c>
      <c r="I419" s="112">
        <f t="shared" si="30"/>
        <v>100</v>
      </c>
    </row>
    <row r="420" spans="1:9" ht="69" customHeight="1">
      <c r="A420" s="58" t="s">
        <v>164</v>
      </c>
      <c r="B420" s="102" t="s">
        <v>165</v>
      </c>
      <c r="C420" s="38"/>
      <c r="D420" s="113"/>
      <c r="E420" s="114"/>
      <c r="F420" s="114"/>
      <c r="G420" s="126">
        <f aca="true" t="shared" si="33" ref="G420:H424">G421</f>
        <v>571.9</v>
      </c>
      <c r="H420" s="126">
        <f t="shared" si="33"/>
        <v>571.9</v>
      </c>
      <c r="I420" s="112">
        <f t="shared" si="30"/>
        <v>100</v>
      </c>
    </row>
    <row r="421" spans="1:9" ht="57" customHeight="1">
      <c r="A421" s="58" t="s">
        <v>386</v>
      </c>
      <c r="B421" s="102" t="s">
        <v>472</v>
      </c>
      <c r="C421" s="38"/>
      <c r="D421" s="124"/>
      <c r="E421" s="125"/>
      <c r="F421" s="125"/>
      <c r="G421" s="126">
        <f t="shared" si="33"/>
        <v>571.9</v>
      </c>
      <c r="H421" s="126">
        <f t="shared" si="33"/>
        <v>571.9</v>
      </c>
      <c r="I421" s="112">
        <f t="shared" si="30"/>
        <v>100</v>
      </c>
    </row>
    <row r="422" spans="1:9" ht="24" customHeight="1" hidden="1">
      <c r="A422" s="60" t="s">
        <v>162</v>
      </c>
      <c r="B422" s="85" t="s">
        <v>166</v>
      </c>
      <c r="C422" s="37"/>
      <c r="D422" s="113" t="s">
        <v>266</v>
      </c>
      <c r="E422" s="114"/>
      <c r="F422" s="114"/>
      <c r="G422" s="115">
        <f t="shared" si="33"/>
        <v>571.9</v>
      </c>
      <c r="H422" s="115">
        <f t="shared" si="33"/>
        <v>571.9</v>
      </c>
      <c r="I422" s="112">
        <f t="shared" si="30"/>
        <v>100</v>
      </c>
    </row>
    <row r="423" spans="1:9" ht="25.5" customHeight="1" hidden="1">
      <c r="A423" s="60" t="s">
        <v>267</v>
      </c>
      <c r="B423" s="85" t="s">
        <v>166</v>
      </c>
      <c r="C423" s="37"/>
      <c r="D423" s="113" t="s">
        <v>266</v>
      </c>
      <c r="E423" s="114" t="s">
        <v>268</v>
      </c>
      <c r="F423" s="114"/>
      <c r="G423" s="115">
        <f t="shared" si="33"/>
        <v>571.9</v>
      </c>
      <c r="H423" s="115">
        <f t="shared" si="33"/>
        <v>571.9</v>
      </c>
      <c r="I423" s="112">
        <f t="shared" si="30"/>
        <v>100</v>
      </c>
    </row>
    <row r="424" spans="1:9" ht="60" customHeight="1">
      <c r="A424" s="60" t="s">
        <v>167</v>
      </c>
      <c r="B424" s="85" t="s">
        <v>473</v>
      </c>
      <c r="C424" s="99" t="s">
        <v>400</v>
      </c>
      <c r="D424" s="84" t="s">
        <v>266</v>
      </c>
      <c r="E424" s="116" t="s">
        <v>268</v>
      </c>
      <c r="F424" s="116"/>
      <c r="G424" s="115">
        <f t="shared" si="33"/>
        <v>571.9</v>
      </c>
      <c r="H424" s="115">
        <f t="shared" si="33"/>
        <v>571.9</v>
      </c>
      <c r="I424" s="112">
        <f t="shared" si="30"/>
        <v>100</v>
      </c>
    </row>
    <row r="425" spans="1:9" ht="57" customHeight="1">
      <c r="A425" s="60" t="s">
        <v>226</v>
      </c>
      <c r="B425" s="85" t="s">
        <v>473</v>
      </c>
      <c r="C425" s="99" t="s">
        <v>400</v>
      </c>
      <c r="D425" s="84" t="s">
        <v>266</v>
      </c>
      <c r="E425" s="116" t="s">
        <v>268</v>
      </c>
      <c r="F425" s="116" t="s">
        <v>270</v>
      </c>
      <c r="G425" s="115">
        <v>571.9</v>
      </c>
      <c r="H425" s="117">
        <v>571.9</v>
      </c>
      <c r="I425" s="112">
        <f t="shared" si="30"/>
        <v>100</v>
      </c>
    </row>
    <row r="426" spans="1:9" ht="67.5" customHeight="1">
      <c r="A426" s="187" t="s">
        <v>354</v>
      </c>
      <c r="B426" s="106" t="s">
        <v>168</v>
      </c>
      <c r="C426" s="143"/>
      <c r="D426" s="113"/>
      <c r="E426" s="114"/>
      <c r="F426" s="114"/>
      <c r="G426" s="261">
        <f>G427+G434+G475+G481</f>
        <v>44910.2</v>
      </c>
      <c r="H426" s="261">
        <f>H427+H434+H475+H481</f>
        <v>44904.6</v>
      </c>
      <c r="I426" s="112">
        <f t="shared" si="30"/>
        <v>100</v>
      </c>
    </row>
    <row r="427" spans="1:9" ht="51" customHeight="1">
      <c r="A427" s="241" t="s">
        <v>355</v>
      </c>
      <c r="B427" s="98" t="s">
        <v>169</v>
      </c>
      <c r="C427" s="38"/>
      <c r="D427" s="113"/>
      <c r="E427" s="114"/>
      <c r="F427" s="114"/>
      <c r="G427" s="126">
        <f aca="true" t="shared" si="34" ref="G427:H430">G428</f>
        <v>218.7</v>
      </c>
      <c r="H427" s="126">
        <f t="shared" si="34"/>
        <v>218.7</v>
      </c>
      <c r="I427" s="112">
        <f t="shared" si="30"/>
        <v>100</v>
      </c>
    </row>
    <row r="428" spans="1:9" ht="51" customHeight="1">
      <c r="A428" s="241" t="s">
        <v>388</v>
      </c>
      <c r="B428" s="98" t="s">
        <v>170</v>
      </c>
      <c r="C428" s="37"/>
      <c r="D428" s="113"/>
      <c r="E428" s="114"/>
      <c r="F428" s="114"/>
      <c r="G428" s="126">
        <f t="shared" si="34"/>
        <v>218.7</v>
      </c>
      <c r="H428" s="126">
        <f t="shared" si="34"/>
        <v>218.7</v>
      </c>
      <c r="I428" s="112">
        <f t="shared" si="30"/>
        <v>100</v>
      </c>
    </row>
    <row r="429" spans="1:9" ht="30" customHeight="1" hidden="1">
      <c r="A429" s="75" t="s">
        <v>140</v>
      </c>
      <c r="B429" s="99" t="s">
        <v>170</v>
      </c>
      <c r="C429" s="37"/>
      <c r="D429" s="113" t="s">
        <v>261</v>
      </c>
      <c r="E429" s="114"/>
      <c r="F429" s="114"/>
      <c r="G429" s="115">
        <f t="shared" si="34"/>
        <v>218.7</v>
      </c>
      <c r="H429" s="115">
        <f t="shared" si="34"/>
        <v>218.7</v>
      </c>
      <c r="I429" s="112">
        <f t="shared" si="30"/>
        <v>100</v>
      </c>
    </row>
    <row r="430" spans="1:9" ht="61.5" customHeight="1" hidden="1">
      <c r="A430" s="75" t="s">
        <v>310</v>
      </c>
      <c r="B430" s="99" t="s">
        <v>170</v>
      </c>
      <c r="C430" s="37"/>
      <c r="D430" s="113" t="s">
        <v>261</v>
      </c>
      <c r="E430" s="114" t="s">
        <v>266</v>
      </c>
      <c r="F430" s="114"/>
      <c r="G430" s="115">
        <f t="shared" si="34"/>
        <v>218.7</v>
      </c>
      <c r="H430" s="115">
        <f t="shared" si="34"/>
        <v>218.7</v>
      </c>
      <c r="I430" s="112">
        <f t="shared" si="30"/>
        <v>100</v>
      </c>
    </row>
    <row r="431" spans="1:9" ht="97.5" customHeight="1">
      <c r="A431" s="69" t="s">
        <v>362</v>
      </c>
      <c r="B431" s="107" t="s">
        <v>171</v>
      </c>
      <c r="C431" s="99" t="s">
        <v>400</v>
      </c>
      <c r="D431" s="84" t="s">
        <v>261</v>
      </c>
      <c r="E431" s="116" t="s">
        <v>266</v>
      </c>
      <c r="F431" s="114"/>
      <c r="G431" s="115">
        <f>G432+G433</f>
        <v>218.7</v>
      </c>
      <c r="H431" s="115">
        <f>H432+H433</f>
        <v>218.7</v>
      </c>
      <c r="I431" s="112">
        <f t="shared" si="30"/>
        <v>100</v>
      </c>
    </row>
    <row r="432" spans="1:9" ht="39.75" customHeight="1">
      <c r="A432" s="69" t="s">
        <v>303</v>
      </c>
      <c r="B432" s="85" t="s">
        <v>171</v>
      </c>
      <c r="C432" s="99" t="s">
        <v>400</v>
      </c>
      <c r="D432" s="84" t="s">
        <v>261</v>
      </c>
      <c r="E432" s="116" t="s">
        <v>266</v>
      </c>
      <c r="F432" s="116" t="s">
        <v>304</v>
      </c>
      <c r="G432" s="115">
        <v>152.2</v>
      </c>
      <c r="H432" s="117">
        <v>152.2</v>
      </c>
      <c r="I432" s="112">
        <f t="shared" si="30"/>
        <v>100</v>
      </c>
    </row>
    <row r="433" spans="1:9" ht="46.5" customHeight="1">
      <c r="A433" s="69" t="s">
        <v>269</v>
      </c>
      <c r="B433" s="85" t="s">
        <v>171</v>
      </c>
      <c r="C433" s="99" t="s">
        <v>400</v>
      </c>
      <c r="D433" s="84" t="s">
        <v>261</v>
      </c>
      <c r="E433" s="116" t="s">
        <v>266</v>
      </c>
      <c r="F433" s="116" t="s">
        <v>270</v>
      </c>
      <c r="G433" s="115">
        <v>66.5</v>
      </c>
      <c r="H433" s="117">
        <v>66.5</v>
      </c>
      <c r="I433" s="112">
        <f t="shared" si="30"/>
        <v>100</v>
      </c>
    </row>
    <row r="434" spans="1:9" ht="48" customHeight="1">
      <c r="A434" s="70" t="s">
        <v>356</v>
      </c>
      <c r="B434" s="102" t="s">
        <v>172</v>
      </c>
      <c r="C434" s="38"/>
      <c r="D434" s="124"/>
      <c r="E434" s="125"/>
      <c r="F434" s="125"/>
      <c r="G434" s="126">
        <f>G435+G448+G459+G472</f>
        <v>44205.5</v>
      </c>
      <c r="H434" s="126">
        <f>H435+H448+H459+H472</f>
        <v>44202.5</v>
      </c>
      <c r="I434" s="112">
        <f t="shared" si="30"/>
        <v>100</v>
      </c>
    </row>
    <row r="435" spans="1:9" ht="46.5" customHeight="1">
      <c r="A435" s="187" t="s">
        <v>389</v>
      </c>
      <c r="B435" s="102" t="s">
        <v>173</v>
      </c>
      <c r="C435" s="38"/>
      <c r="D435" s="113"/>
      <c r="E435" s="114"/>
      <c r="F435" s="114"/>
      <c r="G435" s="126">
        <f>G438+G440+G442+G444+G446</f>
        <v>15699.7</v>
      </c>
      <c r="H435" s="126">
        <f>H438+H440+H442+H444+H446</f>
        <v>15699.7</v>
      </c>
      <c r="I435" s="112">
        <f t="shared" si="30"/>
        <v>100</v>
      </c>
    </row>
    <row r="436" spans="1:9" ht="28.5" customHeight="1" hidden="1">
      <c r="A436" s="69" t="s">
        <v>174</v>
      </c>
      <c r="B436" s="85" t="s">
        <v>173</v>
      </c>
      <c r="C436" s="37"/>
      <c r="D436" s="113" t="s">
        <v>288</v>
      </c>
      <c r="E436" s="114"/>
      <c r="F436" s="114"/>
      <c r="G436" s="115">
        <f>G437</f>
        <v>15647.6</v>
      </c>
      <c r="H436" s="115">
        <f>H437</f>
        <v>15647.6</v>
      </c>
      <c r="I436" s="112">
        <f t="shared" si="30"/>
        <v>100</v>
      </c>
    </row>
    <row r="437" spans="1:9" ht="28.5" customHeight="1" hidden="1">
      <c r="A437" s="69" t="s">
        <v>287</v>
      </c>
      <c r="B437" s="85" t="s">
        <v>173</v>
      </c>
      <c r="C437" s="37"/>
      <c r="D437" s="113" t="s">
        <v>288</v>
      </c>
      <c r="E437" s="114" t="s">
        <v>261</v>
      </c>
      <c r="F437" s="114"/>
      <c r="G437" s="115">
        <f>G438+G440+G442+G444</f>
        <v>15647.6</v>
      </c>
      <c r="H437" s="115">
        <f>H438+H440+H442+H444</f>
        <v>15647.6</v>
      </c>
      <c r="I437" s="112">
        <f t="shared" si="30"/>
        <v>100</v>
      </c>
    </row>
    <row r="438" spans="1:9" ht="28.5" customHeight="1">
      <c r="A438" s="71" t="s">
        <v>289</v>
      </c>
      <c r="B438" s="85" t="s">
        <v>175</v>
      </c>
      <c r="C438" s="99" t="s">
        <v>400</v>
      </c>
      <c r="D438" s="84" t="s">
        <v>288</v>
      </c>
      <c r="E438" s="116" t="s">
        <v>261</v>
      </c>
      <c r="F438" s="114"/>
      <c r="G438" s="115">
        <f>G439</f>
        <v>9588.1</v>
      </c>
      <c r="H438" s="115">
        <f>H439</f>
        <v>9588.1</v>
      </c>
      <c r="I438" s="112">
        <f t="shared" si="30"/>
        <v>100</v>
      </c>
    </row>
    <row r="439" spans="1:9" ht="28.5" customHeight="1">
      <c r="A439" s="71" t="s">
        <v>298</v>
      </c>
      <c r="B439" s="85" t="s">
        <v>175</v>
      </c>
      <c r="C439" s="99" t="s">
        <v>400</v>
      </c>
      <c r="D439" s="84" t="s">
        <v>288</v>
      </c>
      <c r="E439" s="116" t="s">
        <v>261</v>
      </c>
      <c r="F439" s="116" t="s">
        <v>299</v>
      </c>
      <c r="G439" s="115">
        <v>9588.1</v>
      </c>
      <c r="H439" s="117">
        <v>9588.1</v>
      </c>
      <c r="I439" s="112">
        <f t="shared" si="30"/>
        <v>100</v>
      </c>
    </row>
    <row r="440" spans="1:9" ht="63" customHeight="1">
      <c r="A440" s="71" t="s">
        <v>55</v>
      </c>
      <c r="B440" s="85" t="s">
        <v>176</v>
      </c>
      <c r="C440" s="99" t="s">
        <v>400</v>
      </c>
      <c r="D440" s="84" t="s">
        <v>288</v>
      </c>
      <c r="E440" s="116" t="s">
        <v>261</v>
      </c>
      <c r="F440" s="114"/>
      <c r="G440" s="115">
        <f>G441</f>
        <v>4281</v>
      </c>
      <c r="H440" s="115">
        <f>H441</f>
        <v>4281</v>
      </c>
      <c r="I440" s="112">
        <f t="shared" si="30"/>
        <v>100</v>
      </c>
    </row>
    <row r="441" spans="1:9" ht="28.5" customHeight="1">
      <c r="A441" s="71" t="s">
        <v>298</v>
      </c>
      <c r="B441" s="85" t="s">
        <v>176</v>
      </c>
      <c r="C441" s="99" t="s">
        <v>400</v>
      </c>
      <c r="D441" s="84" t="s">
        <v>288</v>
      </c>
      <c r="E441" s="116" t="s">
        <v>261</v>
      </c>
      <c r="F441" s="116" t="s">
        <v>299</v>
      </c>
      <c r="G441" s="115">
        <v>4281</v>
      </c>
      <c r="H441" s="117">
        <v>4281</v>
      </c>
      <c r="I441" s="112">
        <f t="shared" si="30"/>
        <v>100</v>
      </c>
    </row>
    <row r="442" spans="1:9" ht="84" customHeight="1">
      <c r="A442" s="33" t="s">
        <v>96</v>
      </c>
      <c r="B442" s="37" t="s">
        <v>337</v>
      </c>
      <c r="C442" s="99" t="s">
        <v>400</v>
      </c>
      <c r="D442" s="84" t="s">
        <v>288</v>
      </c>
      <c r="E442" s="116" t="s">
        <v>261</v>
      </c>
      <c r="F442" s="114"/>
      <c r="G442" s="115">
        <f>G443</f>
        <v>378</v>
      </c>
      <c r="H442" s="115">
        <f>H443</f>
        <v>378</v>
      </c>
      <c r="I442" s="112">
        <f t="shared" si="30"/>
        <v>100</v>
      </c>
    </row>
    <row r="443" spans="1:9" ht="28.5" customHeight="1">
      <c r="A443" s="71" t="s">
        <v>298</v>
      </c>
      <c r="B443" s="37" t="s">
        <v>337</v>
      </c>
      <c r="C443" s="99" t="s">
        <v>400</v>
      </c>
      <c r="D443" s="84" t="s">
        <v>288</v>
      </c>
      <c r="E443" s="116" t="s">
        <v>261</v>
      </c>
      <c r="F443" s="116" t="s">
        <v>299</v>
      </c>
      <c r="G443" s="115">
        <v>378</v>
      </c>
      <c r="H443" s="117">
        <v>378</v>
      </c>
      <c r="I443" s="112">
        <f t="shared" si="30"/>
        <v>100</v>
      </c>
    </row>
    <row r="444" spans="1:9" ht="45" customHeight="1">
      <c r="A444" s="71" t="s">
        <v>75</v>
      </c>
      <c r="B444" s="99" t="s">
        <v>177</v>
      </c>
      <c r="C444" s="99" t="s">
        <v>400</v>
      </c>
      <c r="D444" s="84" t="s">
        <v>288</v>
      </c>
      <c r="E444" s="116" t="s">
        <v>261</v>
      </c>
      <c r="F444" s="114"/>
      <c r="G444" s="115">
        <f>G445</f>
        <v>1400.5</v>
      </c>
      <c r="H444" s="115">
        <f>H445</f>
        <v>1400.5</v>
      </c>
      <c r="I444" s="112">
        <f t="shared" si="30"/>
        <v>100</v>
      </c>
    </row>
    <row r="445" spans="1:9" ht="28.5" customHeight="1">
      <c r="A445" s="71" t="s">
        <v>298</v>
      </c>
      <c r="B445" s="99" t="s">
        <v>177</v>
      </c>
      <c r="C445" s="99" t="s">
        <v>400</v>
      </c>
      <c r="D445" s="84" t="s">
        <v>288</v>
      </c>
      <c r="E445" s="116" t="s">
        <v>261</v>
      </c>
      <c r="F445" s="116" t="s">
        <v>299</v>
      </c>
      <c r="G445" s="115">
        <v>1400.5</v>
      </c>
      <c r="H445" s="117">
        <v>1400.5</v>
      </c>
      <c r="I445" s="112">
        <f t="shared" si="30"/>
        <v>100</v>
      </c>
    </row>
    <row r="446" spans="1:9" ht="38.25" customHeight="1">
      <c r="A446" s="71" t="s">
        <v>340</v>
      </c>
      <c r="B446" s="85" t="s">
        <v>341</v>
      </c>
      <c r="C446" s="99" t="s">
        <v>400</v>
      </c>
      <c r="D446" s="84" t="s">
        <v>288</v>
      </c>
      <c r="E446" s="116" t="s">
        <v>261</v>
      </c>
      <c r="F446" s="116"/>
      <c r="G446" s="251">
        <f>G447</f>
        <v>52.1</v>
      </c>
      <c r="H446" s="251">
        <f>H447</f>
        <v>52.1</v>
      </c>
      <c r="I446" s="112">
        <f t="shared" si="30"/>
        <v>100</v>
      </c>
    </row>
    <row r="447" spans="1:9" ht="28.5" customHeight="1">
      <c r="A447" s="71" t="s">
        <v>335</v>
      </c>
      <c r="B447" s="85" t="s">
        <v>341</v>
      </c>
      <c r="C447" s="99" t="s">
        <v>400</v>
      </c>
      <c r="D447" s="84" t="s">
        <v>288</v>
      </c>
      <c r="E447" s="116" t="s">
        <v>261</v>
      </c>
      <c r="F447" s="116" t="s">
        <v>299</v>
      </c>
      <c r="G447" s="251">
        <v>52.1</v>
      </c>
      <c r="H447" s="258">
        <v>52.1</v>
      </c>
      <c r="I447" s="112">
        <f t="shared" si="30"/>
        <v>100</v>
      </c>
    </row>
    <row r="448" spans="1:9" ht="45" customHeight="1">
      <c r="A448" s="70" t="s">
        <v>474</v>
      </c>
      <c r="B448" s="102" t="s">
        <v>178</v>
      </c>
      <c r="C448" s="38"/>
      <c r="D448" s="113"/>
      <c r="E448" s="114"/>
      <c r="F448" s="114"/>
      <c r="G448" s="261">
        <f>G451+G453+G455+G457</f>
        <v>6079.1</v>
      </c>
      <c r="H448" s="261">
        <f>H451+H453+H455+H457</f>
        <v>6079.1</v>
      </c>
      <c r="I448" s="112">
        <f t="shared" si="30"/>
        <v>100</v>
      </c>
    </row>
    <row r="449" spans="1:9" ht="28.5" customHeight="1" hidden="1">
      <c r="A449" s="69" t="s">
        <v>174</v>
      </c>
      <c r="B449" s="85" t="s">
        <v>178</v>
      </c>
      <c r="C449" s="37"/>
      <c r="D449" s="113" t="s">
        <v>288</v>
      </c>
      <c r="E449" s="114"/>
      <c r="F449" s="114"/>
      <c r="G449" s="251">
        <f>G450</f>
        <v>4608.7</v>
      </c>
      <c r="H449" s="251">
        <f>H450</f>
        <v>4608.7</v>
      </c>
      <c r="I449" s="112">
        <f t="shared" si="30"/>
        <v>100</v>
      </c>
    </row>
    <row r="450" spans="1:9" ht="28.5" customHeight="1" hidden="1">
      <c r="A450" s="69" t="s">
        <v>287</v>
      </c>
      <c r="B450" s="85" t="s">
        <v>178</v>
      </c>
      <c r="C450" s="37"/>
      <c r="D450" s="113" t="s">
        <v>288</v>
      </c>
      <c r="E450" s="114" t="s">
        <v>261</v>
      </c>
      <c r="F450" s="114"/>
      <c r="G450" s="251">
        <f>G451+G453</f>
        <v>4608.7</v>
      </c>
      <c r="H450" s="251">
        <f>H451+H453</f>
        <v>4608.7</v>
      </c>
      <c r="I450" s="112">
        <f t="shared" si="30"/>
        <v>100</v>
      </c>
    </row>
    <row r="451" spans="1:9" ht="28.5" customHeight="1">
      <c r="A451" s="71" t="s">
        <v>311</v>
      </c>
      <c r="B451" s="85" t="s">
        <v>179</v>
      </c>
      <c r="C451" s="37" t="s">
        <v>400</v>
      </c>
      <c r="D451" s="84" t="s">
        <v>288</v>
      </c>
      <c r="E451" s="116" t="s">
        <v>261</v>
      </c>
      <c r="F451" s="114"/>
      <c r="G451" s="251">
        <f>G452</f>
        <v>3869.3</v>
      </c>
      <c r="H451" s="251">
        <f>H452</f>
        <v>3869.3</v>
      </c>
      <c r="I451" s="112">
        <f t="shared" si="30"/>
        <v>100</v>
      </c>
    </row>
    <row r="452" spans="1:9" ht="28.5" customHeight="1">
      <c r="A452" s="71" t="s">
        <v>298</v>
      </c>
      <c r="B452" s="85" t="s">
        <v>179</v>
      </c>
      <c r="C452" s="99" t="s">
        <v>400</v>
      </c>
      <c r="D452" s="84" t="s">
        <v>288</v>
      </c>
      <c r="E452" s="116" t="s">
        <v>261</v>
      </c>
      <c r="F452" s="116" t="s">
        <v>299</v>
      </c>
      <c r="G452" s="251">
        <v>3869.3</v>
      </c>
      <c r="H452" s="258">
        <v>3869.3</v>
      </c>
      <c r="I452" s="112">
        <f t="shared" si="30"/>
        <v>100</v>
      </c>
    </row>
    <row r="453" spans="1:9" ht="66" customHeight="1">
      <c r="A453" s="71" t="s">
        <v>55</v>
      </c>
      <c r="B453" s="85" t="s">
        <v>180</v>
      </c>
      <c r="C453" s="37" t="s">
        <v>400</v>
      </c>
      <c r="D453" s="84" t="s">
        <v>288</v>
      </c>
      <c r="E453" s="116" t="s">
        <v>261</v>
      </c>
      <c r="F453" s="114"/>
      <c r="G453" s="251">
        <f>G454</f>
        <v>739.4</v>
      </c>
      <c r="H453" s="251">
        <f>H454</f>
        <v>739.4</v>
      </c>
      <c r="I453" s="112">
        <f t="shared" si="30"/>
        <v>100</v>
      </c>
    </row>
    <row r="454" spans="1:9" ht="28.5" customHeight="1">
      <c r="A454" s="71" t="s">
        <v>298</v>
      </c>
      <c r="B454" s="85" t="s">
        <v>180</v>
      </c>
      <c r="C454" s="99" t="s">
        <v>400</v>
      </c>
      <c r="D454" s="84" t="s">
        <v>288</v>
      </c>
      <c r="E454" s="116" t="s">
        <v>261</v>
      </c>
      <c r="F454" s="116" t="s">
        <v>299</v>
      </c>
      <c r="G454" s="251">
        <v>739.4</v>
      </c>
      <c r="H454" s="258">
        <v>739.4</v>
      </c>
      <c r="I454" s="112">
        <f t="shared" si="30"/>
        <v>100</v>
      </c>
    </row>
    <row r="455" spans="1:9" ht="28.5" customHeight="1">
      <c r="A455" s="71" t="s">
        <v>513</v>
      </c>
      <c r="B455" s="85" t="s">
        <v>514</v>
      </c>
      <c r="C455" s="99" t="s">
        <v>400</v>
      </c>
      <c r="D455" s="84" t="s">
        <v>288</v>
      </c>
      <c r="E455" s="116" t="s">
        <v>261</v>
      </c>
      <c r="F455" s="116"/>
      <c r="G455" s="251">
        <f>G456</f>
        <v>1366.2</v>
      </c>
      <c r="H455" s="251">
        <f>H456</f>
        <v>1366.2</v>
      </c>
      <c r="I455" s="112">
        <f t="shared" si="30"/>
        <v>100</v>
      </c>
    </row>
    <row r="456" spans="1:9" ht="28.5" customHeight="1">
      <c r="A456" s="71" t="s">
        <v>298</v>
      </c>
      <c r="B456" s="85" t="s">
        <v>514</v>
      </c>
      <c r="C456" s="99" t="s">
        <v>400</v>
      </c>
      <c r="D456" s="84" t="s">
        <v>288</v>
      </c>
      <c r="E456" s="116" t="s">
        <v>261</v>
      </c>
      <c r="F456" s="116" t="s">
        <v>299</v>
      </c>
      <c r="G456" s="251">
        <v>1366.2</v>
      </c>
      <c r="H456" s="258">
        <v>1366.2</v>
      </c>
      <c r="I456" s="112">
        <f t="shared" si="30"/>
        <v>100</v>
      </c>
    </row>
    <row r="457" spans="1:9" ht="36.75" customHeight="1">
      <c r="A457" s="71" t="s">
        <v>340</v>
      </c>
      <c r="B457" s="85" t="s">
        <v>341</v>
      </c>
      <c r="C457" s="99" t="s">
        <v>400</v>
      </c>
      <c r="D457" s="84" t="s">
        <v>288</v>
      </c>
      <c r="E457" s="116" t="s">
        <v>261</v>
      </c>
      <c r="F457" s="116"/>
      <c r="G457" s="251">
        <f>G458</f>
        <v>104.2</v>
      </c>
      <c r="H457" s="251">
        <f>H458</f>
        <v>104.2</v>
      </c>
      <c r="I457" s="112">
        <f t="shared" si="30"/>
        <v>100</v>
      </c>
    </row>
    <row r="458" spans="1:9" ht="28.5" customHeight="1">
      <c r="A458" s="71" t="s">
        <v>335</v>
      </c>
      <c r="B458" s="85" t="s">
        <v>341</v>
      </c>
      <c r="C458" s="99" t="s">
        <v>400</v>
      </c>
      <c r="D458" s="84" t="s">
        <v>288</v>
      </c>
      <c r="E458" s="116" t="s">
        <v>261</v>
      </c>
      <c r="F458" s="116" t="s">
        <v>299</v>
      </c>
      <c r="G458" s="251">
        <v>104.2</v>
      </c>
      <c r="H458" s="258">
        <v>104.2</v>
      </c>
      <c r="I458" s="112">
        <f t="shared" si="30"/>
        <v>100</v>
      </c>
    </row>
    <row r="459" spans="1:9" ht="73.5" customHeight="1">
      <c r="A459" s="70" t="s">
        <v>475</v>
      </c>
      <c r="B459" s="102" t="s">
        <v>181</v>
      </c>
      <c r="C459" s="38"/>
      <c r="D459" s="113"/>
      <c r="E459" s="114"/>
      <c r="F459" s="114"/>
      <c r="G459" s="261">
        <f>G462+G464+G466+G468+G470</f>
        <v>20131.6</v>
      </c>
      <c r="H459" s="261">
        <f>H462+H464+H466+H468+H470</f>
        <v>20128.6</v>
      </c>
      <c r="I459" s="112">
        <f t="shared" si="30"/>
        <v>100</v>
      </c>
    </row>
    <row r="460" spans="1:9" ht="28.5" customHeight="1" hidden="1">
      <c r="A460" s="69" t="s">
        <v>174</v>
      </c>
      <c r="B460" s="85" t="s">
        <v>181</v>
      </c>
      <c r="C460" s="37"/>
      <c r="D460" s="113" t="s">
        <v>288</v>
      </c>
      <c r="E460" s="114"/>
      <c r="F460" s="114"/>
      <c r="G460" s="115">
        <f>G461</f>
        <v>18704.4</v>
      </c>
      <c r="H460" s="115">
        <f>H461</f>
        <v>18704.4</v>
      </c>
      <c r="I460" s="112">
        <f t="shared" si="30"/>
        <v>100</v>
      </c>
    </row>
    <row r="461" spans="1:9" ht="28.5" customHeight="1" hidden="1">
      <c r="A461" s="69" t="s">
        <v>287</v>
      </c>
      <c r="B461" s="85" t="s">
        <v>181</v>
      </c>
      <c r="C461" s="37"/>
      <c r="D461" s="113" t="s">
        <v>288</v>
      </c>
      <c r="E461" s="114" t="s">
        <v>261</v>
      </c>
      <c r="F461" s="114"/>
      <c r="G461" s="115">
        <f>G462+G464</f>
        <v>18704.4</v>
      </c>
      <c r="H461" s="115">
        <f>H462+H464</f>
        <v>18704.4</v>
      </c>
      <c r="I461" s="112">
        <f t="shared" si="30"/>
        <v>100</v>
      </c>
    </row>
    <row r="462" spans="1:9" ht="52.5" customHeight="1">
      <c r="A462" s="71" t="s">
        <v>17</v>
      </c>
      <c r="B462" s="85" t="s">
        <v>182</v>
      </c>
      <c r="C462" s="99" t="s">
        <v>400</v>
      </c>
      <c r="D462" s="84" t="s">
        <v>288</v>
      </c>
      <c r="E462" s="116" t="s">
        <v>261</v>
      </c>
      <c r="F462" s="114"/>
      <c r="G462" s="115">
        <f>G463</f>
        <v>14509</v>
      </c>
      <c r="H462" s="115">
        <f>H463</f>
        <v>14509</v>
      </c>
      <c r="I462" s="112">
        <f t="shared" si="30"/>
        <v>100</v>
      </c>
    </row>
    <row r="463" spans="1:9" ht="28.5" customHeight="1">
      <c r="A463" s="71" t="s">
        <v>298</v>
      </c>
      <c r="B463" s="85" t="s">
        <v>182</v>
      </c>
      <c r="C463" s="99" t="s">
        <v>400</v>
      </c>
      <c r="D463" s="84" t="s">
        <v>288</v>
      </c>
      <c r="E463" s="116" t="s">
        <v>261</v>
      </c>
      <c r="F463" s="116" t="s">
        <v>299</v>
      </c>
      <c r="G463" s="115">
        <v>14509</v>
      </c>
      <c r="H463" s="117">
        <v>14509</v>
      </c>
      <c r="I463" s="112">
        <f t="shared" si="30"/>
        <v>100</v>
      </c>
    </row>
    <row r="464" spans="1:9" ht="64.5" customHeight="1">
      <c r="A464" s="71" t="s">
        <v>55</v>
      </c>
      <c r="B464" s="85" t="s">
        <v>183</v>
      </c>
      <c r="C464" s="99" t="s">
        <v>400</v>
      </c>
      <c r="D464" s="84" t="s">
        <v>288</v>
      </c>
      <c r="E464" s="116" t="s">
        <v>261</v>
      </c>
      <c r="F464" s="114"/>
      <c r="G464" s="115">
        <f>G465</f>
        <v>4195.4</v>
      </c>
      <c r="H464" s="115">
        <f>H465</f>
        <v>4195.4</v>
      </c>
      <c r="I464" s="112">
        <f t="shared" si="30"/>
        <v>100</v>
      </c>
    </row>
    <row r="465" spans="1:9" ht="28.5" customHeight="1">
      <c r="A465" s="71" t="s">
        <v>298</v>
      </c>
      <c r="B465" s="85" t="s">
        <v>183</v>
      </c>
      <c r="C465" s="99" t="s">
        <v>400</v>
      </c>
      <c r="D465" s="84" t="s">
        <v>288</v>
      </c>
      <c r="E465" s="116" t="s">
        <v>261</v>
      </c>
      <c r="F465" s="116" t="s">
        <v>299</v>
      </c>
      <c r="G465" s="115">
        <v>4195.4</v>
      </c>
      <c r="H465" s="117">
        <v>4195.4</v>
      </c>
      <c r="I465" s="112">
        <f aca="true" t="shared" si="35" ref="I465:I528">H465/G465*100</f>
        <v>100</v>
      </c>
    </row>
    <row r="466" spans="1:9" ht="28.5" customHeight="1">
      <c r="A466" s="71" t="s">
        <v>342</v>
      </c>
      <c r="B466" s="85" t="s">
        <v>476</v>
      </c>
      <c r="C466" s="99" t="s">
        <v>400</v>
      </c>
      <c r="D466" s="84" t="s">
        <v>22</v>
      </c>
      <c r="E466" s="116" t="s">
        <v>282</v>
      </c>
      <c r="F466" s="116"/>
      <c r="G466" s="115">
        <f>G467</f>
        <v>637.6</v>
      </c>
      <c r="H466" s="115">
        <f>H467</f>
        <v>634.6</v>
      </c>
      <c r="I466" s="112">
        <f t="shared" si="35"/>
        <v>99.5</v>
      </c>
    </row>
    <row r="467" spans="1:9" ht="39.75" customHeight="1">
      <c r="A467" s="183" t="s">
        <v>226</v>
      </c>
      <c r="B467" s="85" t="s">
        <v>476</v>
      </c>
      <c r="C467" s="99" t="s">
        <v>400</v>
      </c>
      <c r="D467" s="252" t="s">
        <v>22</v>
      </c>
      <c r="E467" s="253" t="s">
        <v>282</v>
      </c>
      <c r="F467" s="116" t="s">
        <v>270</v>
      </c>
      <c r="G467" s="115">
        <v>637.6</v>
      </c>
      <c r="H467" s="117">
        <v>634.6</v>
      </c>
      <c r="I467" s="112">
        <f t="shared" si="35"/>
        <v>99.5</v>
      </c>
    </row>
    <row r="468" spans="1:9" ht="39.75" customHeight="1">
      <c r="A468" s="71" t="s">
        <v>518</v>
      </c>
      <c r="B468" s="93" t="s">
        <v>536</v>
      </c>
      <c r="C468" s="99" t="s">
        <v>400</v>
      </c>
      <c r="D468" s="252" t="s">
        <v>22</v>
      </c>
      <c r="E468" s="253" t="s">
        <v>282</v>
      </c>
      <c r="F468" s="116"/>
      <c r="G468" s="115">
        <f>G469</f>
        <v>729.4</v>
      </c>
      <c r="H468" s="115">
        <f>H469</f>
        <v>729.4</v>
      </c>
      <c r="I468" s="112">
        <f t="shared" si="35"/>
        <v>100</v>
      </c>
    </row>
    <row r="469" spans="1:9" ht="39.75" customHeight="1">
      <c r="A469" s="183" t="s">
        <v>226</v>
      </c>
      <c r="B469" s="93" t="s">
        <v>536</v>
      </c>
      <c r="C469" s="99" t="s">
        <v>400</v>
      </c>
      <c r="D469" s="252" t="s">
        <v>22</v>
      </c>
      <c r="E469" s="253" t="s">
        <v>282</v>
      </c>
      <c r="F469" s="116" t="s">
        <v>270</v>
      </c>
      <c r="G469" s="115">
        <v>729.4</v>
      </c>
      <c r="H469" s="117">
        <v>729.4</v>
      </c>
      <c r="I469" s="112">
        <f t="shared" si="35"/>
        <v>100</v>
      </c>
    </row>
    <row r="470" spans="1:9" ht="39.75" customHeight="1">
      <c r="A470" s="71" t="s">
        <v>518</v>
      </c>
      <c r="B470" s="93" t="s">
        <v>536</v>
      </c>
      <c r="C470" s="99" t="s">
        <v>400</v>
      </c>
      <c r="D470" s="252" t="s">
        <v>288</v>
      </c>
      <c r="E470" s="253" t="s">
        <v>261</v>
      </c>
      <c r="F470" s="116"/>
      <c r="G470" s="115">
        <f>G471</f>
        <v>60.2</v>
      </c>
      <c r="H470" s="115">
        <f>H471</f>
        <v>60.2</v>
      </c>
      <c r="I470" s="112">
        <f t="shared" si="35"/>
        <v>100</v>
      </c>
    </row>
    <row r="471" spans="1:9" ht="39.75" customHeight="1">
      <c r="A471" s="183" t="s">
        <v>226</v>
      </c>
      <c r="B471" s="93" t="s">
        <v>536</v>
      </c>
      <c r="C471" s="99" t="s">
        <v>400</v>
      </c>
      <c r="D471" s="252" t="s">
        <v>288</v>
      </c>
      <c r="E471" s="253" t="s">
        <v>261</v>
      </c>
      <c r="F471" s="116" t="s">
        <v>270</v>
      </c>
      <c r="G471" s="115">
        <v>60.2</v>
      </c>
      <c r="H471" s="117">
        <v>60.2</v>
      </c>
      <c r="I471" s="112">
        <f t="shared" si="35"/>
        <v>100</v>
      </c>
    </row>
    <row r="472" spans="1:9" ht="38.25" customHeight="1">
      <c r="A472" s="176" t="s">
        <v>477</v>
      </c>
      <c r="B472" s="186" t="s">
        <v>478</v>
      </c>
      <c r="C472" s="163"/>
      <c r="D472" s="150"/>
      <c r="E472" s="177"/>
      <c r="F472" s="177"/>
      <c r="G472" s="153">
        <f>G473</f>
        <v>2295.1</v>
      </c>
      <c r="H472" s="153">
        <f>H473</f>
        <v>2295.1</v>
      </c>
      <c r="I472" s="112">
        <f t="shared" si="35"/>
        <v>100</v>
      </c>
    </row>
    <row r="473" spans="1:9" ht="38.25" customHeight="1">
      <c r="A473" s="71" t="s">
        <v>338</v>
      </c>
      <c r="B473" s="85" t="s">
        <v>339</v>
      </c>
      <c r="C473" s="99" t="s">
        <v>400</v>
      </c>
      <c r="D473" s="84" t="s">
        <v>288</v>
      </c>
      <c r="E473" s="116" t="s">
        <v>261</v>
      </c>
      <c r="F473" s="116"/>
      <c r="G473" s="115">
        <f>G474</f>
        <v>2295.1</v>
      </c>
      <c r="H473" s="115">
        <f>H474</f>
        <v>2295.1</v>
      </c>
      <c r="I473" s="112">
        <f t="shared" si="35"/>
        <v>100</v>
      </c>
    </row>
    <row r="474" spans="1:9" ht="45" customHeight="1">
      <c r="A474" s="71" t="s">
        <v>335</v>
      </c>
      <c r="B474" s="85" t="s">
        <v>339</v>
      </c>
      <c r="C474" s="99" t="s">
        <v>400</v>
      </c>
      <c r="D474" s="84" t="s">
        <v>288</v>
      </c>
      <c r="E474" s="116" t="s">
        <v>261</v>
      </c>
      <c r="F474" s="116" t="s">
        <v>299</v>
      </c>
      <c r="G474" s="115">
        <v>2295.1</v>
      </c>
      <c r="H474" s="117">
        <v>2295.1</v>
      </c>
      <c r="I474" s="112">
        <f t="shared" si="35"/>
        <v>100</v>
      </c>
    </row>
    <row r="475" spans="1:9" ht="45" customHeight="1">
      <c r="A475" s="70" t="s">
        <v>357</v>
      </c>
      <c r="B475" s="102" t="s">
        <v>184</v>
      </c>
      <c r="C475" s="38"/>
      <c r="D475" s="113"/>
      <c r="E475" s="114"/>
      <c r="F475" s="114"/>
      <c r="G475" s="126">
        <f aca="true" t="shared" si="36" ref="G475:H479">G476</f>
        <v>260</v>
      </c>
      <c r="H475" s="126">
        <f t="shared" si="36"/>
        <v>260</v>
      </c>
      <c r="I475" s="112">
        <f t="shared" si="35"/>
        <v>100</v>
      </c>
    </row>
    <row r="476" spans="1:9" ht="49.5" customHeight="1">
      <c r="A476" s="70" t="s">
        <v>479</v>
      </c>
      <c r="B476" s="102" t="s">
        <v>185</v>
      </c>
      <c r="C476" s="38"/>
      <c r="D476" s="113"/>
      <c r="E476" s="114"/>
      <c r="F476" s="114"/>
      <c r="G476" s="115">
        <f t="shared" si="36"/>
        <v>260</v>
      </c>
      <c r="H476" s="115">
        <f t="shared" si="36"/>
        <v>260</v>
      </c>
      <c r="I476" s="112">
        <f t="shared" si="35"/>
        <v>100</v>
      </c>
    </row>
    <row r="477" spans="1:9" ht="1.5" customHeight="1" hidden="1">
      <c r="A477" s="69" t="s">
        <v>174</v>
      </c>
      <c r="B477" s="87" t="s">
        <v>185</v>
      </c>
      <c r="C477" s="122"/>
      <c r="D477" s="113" t="s">
        <v>288</v>
      </c>
      <c r="E477" s="114"/>
      <c r="F477" s="114"/>
      <c r="G477" s="115">
        <f t="shared" si="36"/>
        <v>260</v>
      </c>
      <c r="H477" s="115">
        <f t="shared" si="36"/>
        <v>260</v>
      </c>
      <c r="I477" s="112">
        <f t="shared" si="35"/>
        <v>100</v>
      </c>
    </row>
    <row r="478" spans="1:9" ht="28.5" customHeight="1" hidden="1">
      <c r="A478" s="69" t="s">
        <v>74</v>
      </c>
      <c r="B478" s="87" t="s">
        <v>185</v>
      </c>
      <c r="C478" s="122"/>
      <c r="D478" s="113" t="s">
        <v>288</v>
      </c>
      <c r="E478" s="114" t="s">
        <v>266</v>
      </c>
      <c r="F478" s="114"/>
      <c r="G478" s="115">
        <f t="shared" si="36"/>
        <v>260</v>
      </c>
      <c r="H478" s="115">
        <f t="shared" si="36"/>
        <v>260</v>
      </c>
      <c r="I478" s="112">
        <f t="shared" si="35"/>
        <v>100</v>
      </c>
    </row>
    <row r="479" spans="1:9" ht="28.5" customHeight="1">
      <c r="A479" s="71" t="s">
        <v>312</v>
      </c>
      <c r="B479" s="85" t="s">
        <v>186</v>
      </c>
      <c r="C479" s="37" t="s">
        <v>400</v>
      </c>
      <c r="D479" s="113" t="s">
        <v>288</v>
      </c>
      <c r="E479" s="114" t="s">
        <v>261</v>
      </c>
      <c r="F479" s="114"/>
      <c r="G479" s="115">
        <f t="shared" si="36"/>
        <v>260</v>
      </c>
      <c r="H479" s="115">
        <f t="shared" si="36"/>
        <v>260</v>
      </c>
      <c r="I479" s="112">
        <f t="shared" si="35"/>
        <v>100</v>
      </c>
    </row>
    <row r="480" spans="1:9" ht="46.5" customHeight="1">
      <c r="A480" s="71" t="s">
        <v>298</v>
      </c>
      <c r="B480" s="85" t="s">
        <v>186</v>
      </c>
      <c r="C480" s="99" t="s">
        <v>400</v>
      </c>
      <c r="D480" s="84" t="s">
        <v>288</v>
      </c>
      <c r="E480" s="116" t="s">
        <v>261</v>
      </c>
      <c r="F480" s="116" t="s">
        <v>299</v>
      </c>
      <c r="G480" s="115">
        <v>260</v>
      </c>
      <c r="H480" s="117">
        <v>260</v>
      </c>
      <c r="I480" s="112">
        <f t="shared" si="35"/>
        <v>100</v>
      </c>
    </row>
    <row r="481" spans="1:9" ht="48" customHeight="1">
      <c r="A481" s="70" t="s">
        <v>358</v>
      </c>
      <c r="B481" s="102" t="s">
        <v>187</v>
      </c>
      <c r="C481" s="38"/>
      <c r="D481" s="113"/>
      <c r="E481" s="114"/>
      <c r="F481" s="114"/>
      <c r="G481" s="126">
        <f aca="true" t="shared" si="37" ref="G481:H485">G482</f>
        <v>226</v>
      </c>
      <c r="H481" s="126">
        <f t="shared" si="37"/>
        <v>223.4</v>
      </c>
      <c r="I481" s="112">
        <f t="shared" si="35"/>
        <v>98.8</v>
      </c>
    </row>
    <row r="482" spans="1:9" ht="49.5" customHeight="1">
      <c r="A482" s="70" t="s">
        <v>390</v>
      </c>
      <c r="B482" s="102" t="s">
        <v>188</v>
      </c>
      <c r="C482" s="38"/>
      <c r="D482" s="113"/>
      <c r="E482" s="114"/>
      <c r="F482" s="114"/>
      <c r="G482" s="126">
        <f t="shared" si="37"/>
        <v>226</v>
      </c>
      <c r="H482" s="126">
        <f t="shared" si="37"/>
        <v>223.4</v>
      </c>
      <c r="I482" s="112">
        <f t="shared" si="35"/>
        <v>98.8</v>
      </c>
    </row>
    <row r="483" spans="1:9" ht="28.5" customHeight="1" hidden="1">
      <c r="A483" s="69" t="s">
        <v>174</v>
      </c>
      <c r="B483" s="85" t="s">
        <v>188</v>
      </c>
      <c r="C483" s="37"/>
      <c r="D483" s="113" t="s">
        <v>288</v>
      </c>
      <c r="E483" s="114"/>
      <c r="F483" s="114"/>
      <c r="G483" s="115">
        <f t="shared" si="37"/>
        <v>226</v>
      </c>
      <c r="H483" s="115">
        <f t="shared" si="37"/>
        <v>223.4</v>
      </c>
      <c r="I483" s="112">
        <f t="shared" si="35"/>
        <v>98.8</v>
      </c>
    </row>
    <row r="484" spans="1:9" ht="28.5" customHeight="1" hidden="1">
      <c r="A484" s="69" t="s">
        <v>74</v>
      </c>
      <c r="B484" s="85" t="s">
        <v>188</v>
      </c>
      <c r="C484" s="37"/>
      <c r="D484" s="113" t="s">
        <v>288</v>
      </c>
      <c r="E484" s="114" t="s">
        <v>266</v>
      </c>
      <c r="F484" s="114"/>
      <c r="G484" s="115">
        <f t="shared" si="37"/>
        <v>226</v>
      </c>
      <c r="H484" s="115">
        <f t="shared" si="37"/>
        <v>223.4</v>
      </c>
      <c r="I484" s="112">
        <f t="shared" si="35"/>
        <v>98.8</v>
      </c>
    </row>
    <row r="485" spans="1:9" ht="28.5" customHeight="1">
      <c r="A485" s="71" t="s">
        <v>18</v>
      </c>
      <c r="B485" s="85" t="s">
        <v>189</v>
      </c>
      <c r="C485" s="37" t="s">
        <v>400</v>
      </c>
      <c r="D485" s="113" t="s">
        <v>288</v>
      </c>
      <c r="E485" s="114" t="s">
        <v>266</v>
      </c>
      <c r="F485" s="114"/>
      <c r="G485" s="115">
        <f t="shared" si="37"/>
        <v>226</v>
      </c>
      <c r="H485" s="115">
        <f t="shared" si="37"/>
        <v>223.4</v>
      </c>
      <c r="I485" s="112">
        <f t="shared" si="35"/>
        <v>98.8</v>
      </c>
    </row>
    <row r="486" spans="1:9" ht="39" customHeight="1">
      <c r="A486" s="71" t="s">
        <v>269</v>
      </c>
      <c r="B486" s="87" t="s">
        <v>189</v>
      </c>
      <c r="C486" s="144" t="s">
        <v>400</v>
      </c>
      <c r="D486" s="84" t="s">
        <v>288</v>
      </c>
      <c r="E486" s="116" t="s">
        <v>266</v>
      </c>
      <c r="F486" s="116" t="s">
        <v>270</v>
      </c>
      <c r="G486" s="115">
        <v>226</v>
      </c>
      <c r="H486" s="117">
        <v>223.4</v>
      </c>
      <c r="I486" s="112">
        <f t="shared" si="35"/>
        <v>98.8</v>
      </c>
    </row>
    <row r="487" spans="1:9" ht="45" customHeight="1">
      <c r="A487" s="73" t="s">
        <v>359</v>
      </c>
      <c r="B487" s="102" t="s">
        <v>190</v>
      </c>
      <c r="C487" s="38"/>
      <c r="D487" s="113"/>
      <c r="E487" s="114"/>
      <c r="F487" s="114"/>
      <c r="G487" s="126">
        <f>G488+G500+G505+G510</f>
        <v>56129.4</v>
      </c>
      <c r="H487" s="126">
        <f>H488+H500+H505+H510</f>
        <v>55385.1</v>
      </c>
      <c r="I487" s="112">
        <f t="shared" si="35"/>
        <v>98.7</v>
      </c>
    </row>
    <row r="488" spans="1:9" ht="46.5" customHeight="1">
      <c r="A488" s="70" t="s">
        <v>391</v>
      </c>
      <c r="B488" s="102" t="s">
        <v>191</v>
      </c>
      <c r="C488" s="38"/>
      <c r="D488" s="113"/>
      <c r="E488" s="114"/>
      <c r="F488" s="114"/>
      <c r="G488" s="126">
        <f>G491+G498+G497</f>
        <v>38859.3</v>
      </c>
      <c r="H488" s="126">
        <f>H491+H498+H497</f>
        <v>38344.4</v>
      </c>
      <c r="I488" s="112">
        <f t="shared" si="35"/>
        <v>98.7</v>
      </c>
    </row>
    <row r="489" spans="1:9" ht="28.5" customHeight="1" hidden="1">
      <c r="A489" s="69" t="s">
        <v>140</v>
      </c>
      <c r="B489" s="85" t="s">
        <v>191</v>
      </c>
      <c r="C489" s="37"/>
      <c r="D489" s="113" t="s">
        <v>261</v>
      </c>
      <c r="E489" s="114"/>
      <c r="F489" s="114"/>
      <c r="G489" s="115">
        <f>G490</f>
        <v>37773.9</v>
      </c>
      <c r="H489" s="115">
        <f>H490</f>
        <v>37259</v>
      </c>
      <c r="I489" s="112">
        <f t="shared" si="35"/>
        <v>98.6</v>
      </c>
    </row>
    <row r="490" spans="1:9" ht="66" customHeight="1" hidden="1">
      <c r="A490" s="69" t="s">
        <v>310</v>
      </c>
      <c r="B490" s="85" t="s">
        <v>191</v>
      </c>
      <c r="C490" s="37"/>
      <c r="D490" s="113" t="s">
        <v>261</v>
      </c>
      <c r="E490" s="114" t="s">
        <v>266</v>
      </c>
      <c r="F490" s="114"/>
      <c r="G490" s="115">
        <f>G491+G498</f>
        <v>37773.9</v>
      </c>
      <c r="H490" s="115">
        <f>H491+H498</f>
        <v>37259</v>
      </c>
      <c r="I490" s="112">
        <f t="shared" si="35"/>
        <v>98.6</v>
      </c>
    </row>
    <row r="491" spans="1:9" ht="28.5" customHeight="1">
      <c r="A491" s="71" t="s">
        <v>39</v>
      </c>
      <c r="B491" s="85" t="s">
        <v>193</v>
      </c>
      <c r="C491" s="37" t="s">
        <v>400</v>
      </c>
      <c r="D491" s="84" t="s">
        <v>261</v>
      </c>
      <c r="E491" s="116" t="s">
        <v>266</v>
      </c>
      <c r="F491" s="114"/>
      <c r="G491" s="115">
        <f>G492+G493+G495+G496</f>
        <v>21333.9</v>
      </c>
      <c r="H491" s="115">
        <f>H492+H493+H495+H496</f>
        <v>20819</v>
      </c>
      <c r="I491" s="112">
        <f t="shared" si="35"/>
        <v>97.6</v>
      </c>
    </row>
    <row r="492" spans="1:9" ht="38.25" customHeight="1">
      <c r="A492" s="69" t="s">
        <v>141</v>
      </c>
      <c r="B492" s="85" t="s">
        <v>193</v>
      </c>
      <c r="C492" s="99" t="s">
        <v>400</v>
      </c>
      <c r="D492" s="84" t="s">
        <v>261</v>
      </c>
      <c r="E492" s="116" t="s">
        <v>266</v>
      </c>
      <c r="F492" s="116" t="s">
        <v>304</v>
      </c>
      <c r="G492" s="132">
        <v>12206</v>
      </c>
      <c r="H492" s="132">
        <v>12206</v>
      </c>
      <c r="I492" s="112">
        <f t="shared" si="35"/>
        <v>100</v>
      </c>
    </row>
    <row r="493" spans="1:9" ht="39" customHeight="1">
      <c r="A493" s="71" t="s">
        <v>269</v>
      </c>
      <c r="B493" s="85" t="s">
        <v>193</v>
      </c>
      <c r="C493" s="99" t="s">
        <v>400</v>
      </c>
      <c r="D493" s="84" t="s">
        <v>261</v>
      </c>
      <c r="E493" s="116" t="s">
        <v>266</v>
      </c>
      <c r="F493" s="116" t="s">
        <v>270</v>
      </c>
      <c r="G493" s="132">
        <v>8629.7</v>
      </c>
      <c r="H493" s="132">
        <v>8114.8</v>
      </c>
      <c r="I493" s="112">
        <f t="shared" si="35"/>
        <v>94</v>
      </c>
    </row>
    <row r="494" spans="1:9" ht="48" customHeight="1" hidden="1">
      <c r="A494" s="71" t="s">
        <v>8</v>
      </c>
      <c r="B494" s="85" t="s">
        <v>193</v>
      </c>
      <c r="C494" s="99" t="s">
        <v>109</v>
      </c>
      <c r="D494" s="84" t="s">
        <v>261</v>
      </c>
      <c r="E494" s="116" t="s">
        <v>266</v>
      </c>
      <c r="F494" s="116" t="s">
        <v>9</v>
      </c>
      <c r="G494" s="132">
        <v>0</v>
      </c>
      <c r="H494" s="132">
        <v>0</v>
      </c>
      <c r="I494" s="112" t="e">
        <f t="shared" si="35"/>
        <v>#DIV/0!</v>
      </c>
    </row>
    <row r="495" spans="1:9" ht="48" customHeight="1">
      <c r="A495" s="71" t="s">
        <v>8</v>
      </c>
      <c r="B495" s="85" t="s">
        <v>193</v>
      </c>
      <c r="C495" s="99" t="s">
        <v>400</v>
      </c>
      <c r="D495" s="84" t="s">
        <v>261</v>
      </c>
      <c r="E495" s="116" t="s">
        <v>266</v>
      </c>
      <c r="F495" s="116" t="s">
        <v>9</v>
      </c>
      <c r="G495" s="132">
        <v>282.6</v>
      </c>
      <c r="H495" s="132">
        <v>282.6</v>
      </c>
      <c r="I495" s="112">
        <f t="shared" si="35"/>
        <v>100</v>
      </c>
    </row>
    <row r="496" spans="1:9" ht="28.5" customHeight="1">
      <c r="A496" s="71" t="s">
        <v>192</v>
      </c>
      <c r="B496" s="85" t="s">
        <v>193</v>
      </c>
      <c r="C496" s="99" t="s">
        <v>400</v>
      </c>
      <c r="D496" s="84" t="s">
        <v>261</v>
      </c>
      <c r="E496" s="116" t="s">
        <v>266</v>
      </c>
      <c r="F496" s="116" t="s">
        <v>305</v>
      </c>
      <c r="G496" s="132">
        <v>215.6</v>
      </c>
      <c r="H496" s="132">
        <v>215.6</v>
      </c>
      <c r="I496" s="112">
        <f t="shared" si="35"/>
        <v>100</v>
      </c>
    </row>
    <row r="497" spans="1:9" ht="102.75" customHeight="1">
      <c r="A497" s="291" t="s">
        <v>562</v>
      </c>
      <c r="B497" s="85" t="s">
        <v>565</v>
      </c>
      <c r="C497" s="99" t="s">
        <v>400</v>
      </c>
      <c r="D497" s="84" t="s">
        <v>261</v>
      </c>
      <c r="E497" s="116" t="s">
        <v>266</v>
      </c>
      <c r="F497" s="116" t="s">
        <v>304</v>
      </c>
      <c r="G497" s="132">
        <v>1085.4</v>
      </c>
      <c r="H497" s="132">
        <v>1085.4</v>
      </c>
      <c r="I497" s="112">
        <f t="shared" si="35"/>
        <v>100</v>
      </c>
    </row>
    <row r="498" spans="1:9" ht="72" customHeight="1">
      <c r="A498" s="71" t="s">
        <v>55</v>
      </c>
      <c r="B498" s="85" t="s">
        <v>194</v>
      </c>
      <c r="C498" s="37" t="s">
        <v>400</v>
      </c>
      <c r="D498" s="84" t="s">
        <v>261</v>
      </c>
      <c r="E498" s="116" t="s">
        <v>266</v>
      </c>
      <c r="F498" s="114"/>
      <c r="G498" s="115">
        <f>G499</f>
        <v>16440</v>
      </c>
      <c r="H498" s="115">
        <f>H499</f>
        <v>16440</v>
      </c>
      <c r="I498" s="112">
        <f t="shared" si="35"/>
        <v>100</v>
      </c>
    </row>
    <row r="499" spans="1:9" ht="42.75" customHeight="1">
      <c r="A499" s="71" t="s">
        <v>303</v>
      </c>
      <c r="B499" s="85" t="s">
        <v>194</v>
      </c>
      <c r="C499" s="99" t="s">
        <v>400</v>
      </c>
      <c r="D499" s="84" t="s">
        <v>261</v>
      </c>
      <c r="E499" s="116" t="s">
        <v>266</v>
      </c>
      <c r="F499" s="116" t="s">
        <v>304</v>
      </c>
      <c r="G499" s="132">
        <v>16440</v>
      </c>
      <c r="H499" s="242">
        <v>16440</v>
      </c>
      <c r="I499" s="112">
        <f t="shared" si="35"/>
        <v>100</v>
      </c>
    </row>
    <row r="500" spans="1:9" ht="27" customHeight="1">
      <c r="A500" s="73" t="s">
        <v>393</v>
      </c>
      <c r="B500" s="102" t="s">
        <v>195</v>
      </c>
      <c r="C500" s="98"/>
      <c r="D500" s="113"/>
      <c r="E500" s="114"/>
      <c r="F500" s="114"/>
      <c r="G500" s="126">
        <f aca="true" t="shared" si="38" ref="G500:H503">G501</f>
        <v>45.6</v>
      </c>
      <c r="H500" s="126">
        <f t="shared" si="38"/>
        <v>45.6</v>
      </c>
      <c r="I500" s="112">
        <f t="shared" si="35"/>
        <v>100</v>
      </c>
    </row>
    <row r="501" spans="1:9" ht="28.5" customHeight="1" hidden="1">
      <c r="A501" s="69" t="s">
        <v>140</v>
      </c>
      <c r="B501" s="85" t="s">
        <v>195</v>
      </c>
      <c r="C501" s="99"/>
      <c r="D501" s="113" t="s">
        <v>261</v>
      </c>
      <c r="E501" s="114"/>
      <c r="F501" s="114"/>
      <c r="G501" s="115">
        <f t="shared" si="38"/>
        <v>45.6</v>
      </c>
      <c r="H501" s="115">
        <f t="shared" si="38"/>
        <v>45.6</v>
      </c>
      <c r="I501" s="112">
        <f t="shared" si="35"/>
        <v>100</v>
      </c>
    </row>
    <row r="502" spans="1:9" ht="28.5" customHeight="1" hidden="1">
      <c r="A502" s="69" t="s">
        <v>262</v>
      </c>
      <c r="B502" s="85" t="s">
        <v>195</v>
      </c>
      <c r="C502" s="99"/>
      <c r="D502" s="113" t="s">
        <v>261</v>
      </c>
      <c r="E502" s="114" t="s">
        <v>263</v>
      </c>
      <c r="F502" s="114"/>
      <c r="G502" s="115">
        <f t="shared" si="38"/>
        <v>45.6</v>
      </c>
      <c r="H502" s="115">
        <f t="shared" si="38"/>
        <v>45.6</v>
      </c>
      <c r="I502" s="112">
        <f t="shared" si="35"/>
        <v>100</v>
      </c>
    </row>
    <row r="503" spans="1:9" ht="28.5" customHeight="1">
      <c r="A503" s="71" t="s">
        <v>39</v>
      </c>
      <c r="B503" s="85" t="s">
        <v>196</v>
      </c>
      <c r="C503" s="99" t="s">
        <v>400</v>
      </c>
      <c r="D503" s="84" t="s">
        <v>261</v>
      </c>
      <c r="E503" s="116" t="s">
        <v>263</v>
      </c>
      <c r="F503" s="114"/>
      <c r="G503" s="115">
        <f t="shared" si="38"/>
        <v>45.6</v>
      </c>
      <c r="H503" s="115">
        <f t="shared" si="38"/>
        <v>45.6</v>
      </c>
      <c r="I503" s="112">
        <f t="shared" si="35"/>
        <v>100</v>
      </c>
    </row>
    <row r="504" spans="1:9" ht="46.5" customHeight="1">
      <c r="A504" s="69" t="s">
        <v>269</v>
      </c>
      <c r="B504" s="85" t="s">
        <v>196</v>
      </c>
      <c r="C504" s="99" t="s">
        <v>400</v>
      </c>
      <c r="D504" s="84" t="s">
        <v>261</v>
      </c>
      <c r="E504" s="116" t="s">
        <v>263</v>
      </c>
      <c r="F504" s="116" t="s">
        <v>270</v>
      </c>
      <c r="G504" s="115">
        <v>45.6</v>
      </c>
      <c r="H504" s="117">
        <v>45.6</v>
      </c>
      <c r="I504" s="112">
        <f t="shared" si="35"/>
        <v>100</v>
      </c>
    </row>
    <row r="505" spans="1:9" ht="49.5" customHeight="1">
      <c r="A505" s="70" t="s">
        <v>394</v>
      </c>
      <c r="B505" s="102" t="s">
        <v>197</v>
      </c>
      <c r="C505" s="38"/>
      <c r="D505" s="113"/>
      <c r="E505" s="114"/>
      <c r="F505" s="114"/>
      <c r="G505" s="126">
        <f aca="true" t="shared" si="39" ref="G505:H508">G506</f>
        <v>3249.3</v>
      </c>
      <c r="H505" s="126">
        <f t="shared" si="39"/>
        <v>3249.3</v>
      </c>
      <c r="I505" s="112">
        <f t="shared" si="35"/>
        <v>100</v>
      </c>
    </row>
    <row r="506" spans="1:9" ht="1.5" customHeight="1">
      <c r="A506" s="69" t="s">
        <v>140</v>
      </c>
      <c r="B506" s="85" t="s">
        <v>197</v>
      </c>
      <c r="C506" s="37"/>
      <c r="D506" s="113" t="s">
        <v>261</v>
      </c>
      <c r="E506" s="114"/>
      <c r="F506" s="114"/>
      <c r="G506" s="115">
        <f t="shared" si="39"/>
        <v>3249.3</v>
      </c>
      <c r="H506" s="115">
        <f t="shared" si="39"/>
        <v>3249.3</v>
      </c>
      <c r="I506" s="112">
        <f t="shared" si="35"/>
        <v>100</v>
      </c>
    </row>
    <row r="507" spans="1:9" ht="28.5" customHeight="1" hidden="1">
      <c r="A507" s="69" t="s">
        <v>262</v>
      </c>
      <c r="B507" s="85" t="s">
        <v>197</v>
      </c>
      <c r="C507" s="37"/>
      <c r="D507" s="113" t="s">
        <v>261</v>
      </c>
      <c r="E507" s="114" t="s">
        <v>263</v>
      </c>
      <c r="F507" s="114"/>
      <c r="G507" s="115">
        <f t="shared" si="39"/>
        <v>3249.3</v>
      </c>
      <c r="H507" s="115">
        <f t="shared" si="39"/>
        <v>3249.3</v>
      </c>
      <c r="I507" s="112">
        <f t="shared" si="35"/>
        <v>100</v>
      </c>
    </row>
    <row r="508" spans="1:9" ht="105" customHeight="1">
      <c r="A508" s="69" t="s">
        <v>198</v>
      </c>
      <c r="B508" s="85" t="s">
        <v>200</v>
      </c>
      <c r="C508" s="99" t="s">
        <v>400</v>
      </c>
      <c r="D508" s="84" t="s">
        <v>261</v>
      </c>
      <c r="E508" s="116" t="s">
        <v>263</v>
      </c>
      <c r="F508" s="114"/>
      <c r="G508" s="115">
        <f>G509</f>
        <v>3249.3</v>
      </c>
      <c r="H508" s="115">
        <f t="shared" si="39"/>
        <v>3249.3</v>
      </c>
      <c r="I508" s="112">
        <f t="shared" si="35"/>
        <v>100</v>
      </c>
    </row>
    <row r="509" spans="1:9" ht="28.5" customHeight="1">
      <c r="A509" s="69" t="s">
        <v>199</v>
      </c>
      <c r="B509" s="85" t="s">
        <v>200</v>
      </c>
      <c r="C509" s="244" t="s">
        <v>400</v>
      </c>
      <c r="D509" s="245" t="s">
        <v>261</v>
      </c>
      <c r="E509" s="246" t="s">
        <v>263</v>
      </c>
      <c r="F509" s="246" t="s">
        <v>299</v>
      </c>
      <c r="G509" s="132">
        <v>3249.3</v>
      </c>
      <c r="H509" s="242">
        <v>3249.3</v>
      </c>
      <c r="I509" s="112">
        <f t="shared" si="35"/>
        <v>100</v>
      </c>
    </row>
    <row r="510" spans="1:9" ht="48" customHeight="1">
      <c r="A510" s="70" t="s">
        <v>392</v>
      </c>
      <c r="B510" s="102" t="s">
        <v>480</v>
      </c>
      <c r="C510" s="98"/>
      <c r="D510" s="130"/>
      <c r="E510" s="131"/>
      <c r="F510" s="131"/>
      <c r="G510" s="208">
        <f>G511+G515</f>
        <v>13975.2</v>
      </c>
      <c r="H510" s="208">
        <f>H511+H515</f>
        <v>13745.8</v>
      </c>
      <c r="I510" s="112">
        <f t="shared" si="35"/>
        <v>98.4</v>
      </c>
    </row>
    <row r="511" spans="1:9" ht="28.5" customHeight="1">
      <c r="A511" s="71" t="s">
        <v>39</v>
      </c>
      <c r="B511" s="85" t="s">
        <v>481</v>
      </c>
      <c r="C511" s="99" t="s">
        <v>400</v>
      </c>
      <c r="D511" s="84" t="s">
        <v>261</v>
      </c>
      <c r="E511" s="116" t="s">
        <v>266</v>
      </c>
      <c r="F511" s="116"/>
      <c r="G511" s="132">
        <f>G512+G513+G514</f>
        <v>8824.2</v>
      </c>
      <c r="H511" s="132">
        <f>H512+H513+H514</f>
        <v>8594.8</v>
      </c>
      <c r="I511" s="112">
        <f t="shared" si="35"/>
        <v>97.4</v>
      </c>
    </row>
    <row r="512" spans="1:9" ht="28.5" customHeight="1">
      <c r="A512" s="69" t="s">
        <v>141</v>
      </c>
      <c r="B512" s="85" t="s">
        <v>481</v>
      </c>
      <c r="C512" s="99" t="s">
        <v>400</v>
      </c>
      <c r="D512" s="84" t="s">
        <v>261</v>
      </c>
      <c r="E512" s="116" t="s">
        <v>266</v>
      </c>
      <c r="F512" s="116" t="s">
        <v>304</v>
      </c>
      <c r="G512" s="132">
        <v>6025</v>
      </c>
      <c r="H512" s="242">
        <v>6025</v>
      </c>
      <c r="I512" s="112">
        <f t="shared" si="35"/>
        <v>100</v>
      </c>
    </row>
    <row r="513" spans="1:9" ht="28.5" customHeight="1">
      <c r="A513" s="71" t="s">
        <v>269</v>
      </c>
      <c r="B513" s="85" t="s">
        <v>481</v>
      </c>
      <c r="C513" s="99" t="s">
        <v>400</v>
      </c>
      <c r="D513" s="84" t="s">
        <v>261</v>
      </c>
      <c r="E513" s="116" t="s">
        <v>266</v>
      </c>
      <c r="F513" s="116" t="s">
        <v>270</v>
      </c>
      <c r="G513" s="259">
        <v>2768.3</v>
      </c>
      <c r="H513" s="242">
        <v>2538.9</v>
      </c>
      <c r="I513" s="112">
        <f t="shared" si="35"/>
        <v>91.7</v>
      </c>
    </row>
    <row r="514" spans="1:9" ht="28.5" customHeight="1">
      <c r="A514" s="71" t="s">
        <v>192</v>
      </c>
      <c r="B514" s="85" t="s">
        <v>481</v>
      </c>
      <c r="C514" s="99" t="s">
        <v>400</v>
      </c>
      <c r="D514" s="84" t="s">
        <v>261</v>
      </c>
      <c r="E514" s="116" t="s">
        <v>266</v>
      </c>
      <c r="F514" s="116" t="s">
        <v>305</v>
      </c>
      <c r="G514" s="132">
        <v>30.9</v>
      </c>
      <c r="H514" s="243">
        <v>30.9</v>
      </c>
      <c r="I514" s="112">
        <f t="shared" si="35"/>
        <v>100</v>
      </c>
    </row>
    <row r="515" spans="1:9" ht="42" customHeight="1">
      <c r="A515" s="71" t="s">
        <v>55</v>
      </c>
      <c r="B515" s="85" t="s">
        <v>482</v>
      </c>
      <c r="C515" s="99" t="s">
        <v>400</v>
      </c>
      <c r="D515" s="84" t="s">
        <v>261</v>
      </c>
      <c r="E515" s="116" t="s">
        <v>266</v>
      </c>
      <c r="F515" s="116"/>
      <c r="G515" s="132">
        <f>G516</f>
        <v>5151</v>
      </c>
      <c r="H515" s="132">
        <f>H516</f>
        <v>5151</v>
      </c>
      <c r="I515" s="112">
        <f t="shared" si="35"/>
        <v>100</v>
      </c>
    </row>
    <row r="516" spans="1:9" ht="28.5" customHeight="1">
      <c r="A516" s="71" t="s">
        <v>303</v>
      </c>
      <c r="B516" s="85" t="s">
        <v>482</v>
      </c>
      <c r="C516" s="99" t="s">
        <v>400</v>
      </c>
      <c r="D516" s="84" t="s">
        <v>261</v>
      </c>
      <c r="E516" s="116" t="s">
        <v>266</v>
      </c>
      <c r="F516" s="116" t="s">
        <v>304</v>
      </c>
      <c r="G516" s="132">
        <v>5151</v>
      </c>
      <c r="H516" s="132">
        <v>5151</v>
      </c>
      <c r="I516" s="112">
        <f t="shared" si="35"/>
        <v>100</v>
      </c>
    </row>
    <row r="517" spans="1:9" ht="72" customHeight="1">
      <c r="A517" s="39" t="s">
        <v>360</v>
      </c>
      <c r="B517" s="108" t="s">
        <v>201</v>
      </c>
      <c r="C517" s="38"/>
      <c r="D517" s="113"/>
      <c r="E517" s="114"/>
      <c r="F517" s="114"/>
      <c r="G517" s="126">
        <f aca="true" t="shared" si="40" ref="G517:H521">G518</f>
        <v>894.6</v>
      </c>
      <c r="H517" s="126">
        <f t="shared" si="40"/>
        <v>894.6</v>
      </c>
      <c r="I517" s="112">
        <f t="shared" si="35"/>
        <v>100</v>
      </c>
    </row>
    <row r="518" spans="1:9" ht="57" customHeight="1">
      <c r="A518" s="68" t="s">
        <v>395</v>
      </c>
      <c r="B518" s="108" t="s">
        <v>202</v>
      </c>
      <c r="C518" s="37"/>
      <c r="D518" s="113"/>
      <c r="E518" s="114"/>
      <c r="F518" s="114"/>
      <c r="G518" s="126">
        <f t="shared" si="40"/>
        <v>894.6</v>
      </c>
      <c r="H518" s="126">
        <f t="shared" si="40"/>
        <v>894.6</v>
      </c>
      <c r="I518" s="112">
        <f t="shared" si="35"/>
        <v>100</v>
      </c>
    </row>
    <row r="519" spans="1:9" ht="28.5" customHeight="1" hidden="1">
      <c r="A519" s="60" t="s">
        <v>85</v>
      </c>
      <c r="B519" s="99" t="s">
        <v>202</v>
      </c>
      <c r="C519" s="37"/>
      <c r="D519" s="113" t="s">
        <v>280</v>
      </c>
      <c r="E519" s="114"/>
      <c r="F519" s="114"/>
      <c r="G519" s="115">
        <f t="shared" si="40"/>
        <v>894.6</v>
      </c>
      <c r="H519" s="115">
        <f t="shared" si="40"/>
        <v>894.6</v>
      </c>
      <c r="I519" s="112">
        <f t="shared" si="35"/>
        <v>100</v>
      </c>
    </row>
    <row r="520" spans="1:9" ht="28.5" customHeight="1" hidden="1">
      <c r="A520" s="60" t="s">
        <v>281</v>
      </c>
      <c r="B520" s="99" t="s">
        <v>202</v>
      </c>
      <c r="C520" s="37"/>
      <c r="D520" s="113" t="s">
        <v>280</v>
      </c>
      <c r="E520" s="114" t="s">
        <v>282</v>
      </c>
      <c r="F520" s="114"/>
      <c r="G520" s="115">
        <f t="shared" si="40"/>
        <v>894.6</v>
      </c>
      <c r="H520" s="115">
        <f t="shared" si="40"/>
        <v>894.6</v>
      </c>
      <c r="I520" s="112">
        <f t="shared" si="35"/>
        <v>100</v>
      </c>
    </row>
    <row r="521" spans="1:9" ht="57" customHeight="1">
      <c r="A521" s="32" t="s">
        <v>58</v>
      </c>
      <c r="B521" s="99" t="s">
        <v>203</v>
      </c>
      <c r="C521" s="37" t="s">
        <v>400</v>
      </c>
      <c r="D521" s="84" t="s">
        <v>280</v>
      </c>
      <c r="E521" s="116" t="s">
        <v>282</v>
      </c>
      <c r="F521" s="114"/>
      <c r="G521" s="115">
        <f t="shared" si="40"/>
        <v>894.6</v>
      </c>
      <c r="H521" s="115">
        <f t="shared" si="40"/>
        <v>894.6</v>
      </c>
      <c r="I521" s="112">
        <f t="shared" si="35"/>
        <v>100</v>
      </c>
    </row>
    <row r="522" spans="1:9" ht="52.5" customHeight="1">
      <c r="A522" s="41" t="s">
        <v>8</v>
      </c>
      <c r="B522" s="99" t="s">
        <v>203</v>
      </c>
      <c r="C522" s="142" t="s">
        <v>400</v>
      </c>
      <c r="D522" s="135" t="s">
        <v>280</v>
      </c>
      <c r="E522" s="136" t="s">
        <v>282</v>
      </c>
      <c r="F522" s="136" t="s">
        <v>9</v>
      </c>
      <c r="G522" s="115">
        <v>894.6</v>
      </c>
      <c r="H522" s="117">
        <v>894.6</v>
      </c>
      <c r="I522" s="112">
        <f t="shared" si="35"/>
        <v>100</v>
      </c>
    </row>
    <row r="523" spans="1:9" ht="63" customHeight="1">
      <c r="A523" s="68" t="s">
        <v>361</v>
      </c>
      <c r="B523" s="102" t="s">
        <v>204</v>
      </c>
      <c r="C523" s="38"/>
      <c r="D523" s="113"/>
      <c r="E523" s="114"/>
      <c r="F523" s="114"/>
      <c r="G523" s="126">
        <f>G524+G542</f>
        <v>22695.7</v>
      </c>
      <c r="H523" s="126">
        <f>H524+H542</f>
        <v>22493.8</v>
      </c>
      <c r="I523" s="112">
        <f t="shared" si="35"/>
        <v>99.1</v>
      </c>
    </row>
    <row r="524" spans="1:9" ht="63" customHeight="1">
      <c r="A524" s="68" t="s">
        <v>483</v>
      </c>
      <c r="B524" s="102" t="s">
        <v>485</v>
      </c>
      <c r="C524" s="38"/>
      <c r="D524" s="113"/>
      <c r="E524" s="114"/>
      <c r="F524" s="114"/>
      <c r="G524" s="126">
        <f>G525+G536</f>
        <v>17601.8</v>
      </c>
      <c r="H524" s="126">
        <f>H525+H536</f>
        <v>17399.9</v>
      </c>
      <c r="I524" s="112">
        <f t="shared" si="35"/>
        <v>98.9</v>
      </c>
    </row>
    <row r="525" spans="1:9" ht="63" customHeight="1">
      <c r="A525" s="68" t="s">
        <v>484</v>
      </c>
      <c r="B525" s="102" t="s">
        <v>486</v>
      </c>
      <c r="C525" s="38"/>
      <c r="D525" s="113"/>
      <c r="E525" s="114"/>
      <c r="F525" s="114"/>
      <c r="G525" s="126">
        <f>G528+G530+G532+G534</f>
        <v>12500.1</v>
      </c>
      <c r="H525" s="126">
        <f>H528+H530+H532+H534</f>
        <v>12298.3</v>
      </c>
      <c r="I525" s="112">
        <f t="shared" si="35"/>
        <v>98.4</v>
      </c>
    </row>
    <row r="526" spans="1:9" ht="28.5" customHeight="1" hidden="1">
      <c r="A526" s="41" t="s">
        <v>206</v>
      </c>
      <c r="B526" s="85" t="s">
        <v>205</v>
      </c>
      <c r="C526" s="37"/>
      <c r="D526" s="113" t="s">
        <v>284</v>
      </c>
      <c r="E526" s="114"/>
      <c r="F526" s="114"/>
      <c r="G526" s="115" t="e">
        <f>G527</f>
        <v>#REF!</v>
      </c>
      <c r="H526" s="115" t="e">
        <f>H527</f>
        <v>#REF!</v>
      </c>
      <c r="I526" s="112" t="e">
        <f t="shared" si="35"/>
        <v>#REF!</v>
      </c>
    </row>
    <row r="527" spans="1:9" ht="28.5" customHeight="1" hidden="1">
      <c r="A527" s="60" t="s">
        <v>285</v>
      </c>
      <c r="B527" s="85" t="s">
        <v>205</v>
      </c>
      <c r="C527" s="37"/>
      <c r="D527" s="113" t="s">
        <v>284</v>
      </c>
      <c r="E527" s="114" t="s">
        <v>273</v>
      </c>
      <c r="F527" s="114"/>
      <c r="G527" s="115" t="e">
        <f>G528+G530+#REF!</f>
        <v>#REF!</v>
      </c>
      <c r="H527" s="115" t="e">
        <f>H528+H530+#REF!</f>
        <v>#REF!</v>
      </c>
      <c r="I527" s="112" t="e">
        <f t="shared" si="35"/>
        <v>#REF!</v>
      </c>
    </row>
    <row r="528" spans="1:9" ht="28.5" customHeight="1">
      <c r="A528" s="60" t="s">
        <v>111</v>
      </c>
      <c r="B528" s="85" t="s">
        <v>487</v>
      </c>
      <c r="C528" s="37" t="s">
        <v>400</v>
      </c>
      <c r="D528" s="113" t="s">
        <v>284</v>
      </c>
      <c r="E528" s="114" t="s">
        <v>273</v>
      </c>
      <c r="F528" s="114"/>
      <c r="G528" s="115">
        <f>G529</f>
        <v>8169.1</v>
      </c>
      <c r="H528" s="115">
        <f>H529</f>
        <v>8169.1</v>
      </c>
      <c r="I528" s="112">
        <f t="shared" si="35"/>
        <v>100</v>
      </c>
    </row>
    <row r="529" spans="1:9" ht="28.5" customHeight="1">
      <c r="A529" s="60" t="s">
        <v>59</v>
      </c>
      <c r="B529" s="85" t="s">
        <v>487</v>
      </c>
      <c r="C529" s="99" t="s">
        <v>400</v>
      </c>
      <c r="D529" s="84" t="s">
        <v>284</v>
      </c>
      <c r="E529" s="116" t="s">
        <v>273</v>
      </c>
      <c r="F529" s="116" t="s">
        <v>16</v>
      </c>
      <c r="G529" s="115">
        <v>8169.1</v>
      </c>
      <c r="H529" s="117">
        <v>8169.1</v>
      </c>
      <c r="I529" s="112">
        <f aca="true" t="shared" si="41" ref="I529:I553">H529/G529*100</f>
        <v>100</v>
      </c>
    </row>
    <row r="530" spans="1:9" ht="55.5" customHeight="1">
      <c r="A530" s="79" t="s">
        <v>55</v>
      </c>
      <c r="B530" s="85" t="s">
        <v>488</v>
      </c>
      <c r="C530" s="37" t="s">
        <v>400</v>
      </c>
      <c r="D530" s="84" t="s">
        <v>284</v>
      </c>
      <c r="E530" s="116" t="s">
        <v>273</v>
      </c>
      <c r="F530" s="114"/>
      <c r="G530" s="115">
        <f>G531</f>
        <v>2545.3</v>
      </c>
      <c r="H530" s="115">
        <f>H531</f>
        <v>2545.3</v>
      </c>
      <c r="I530" s="112">
        <f t="shared" si="41"/>
        <v>100</v>
      </c>
    </row>
    <row r="531" spans="1:9" ht="28.5" customHeight="1">
      <c r="A531" s="61" t="s">
        <v>59</v>
      </c>
      <c r="B531" s="85" t="s">
        <v>488</v>
      </c>
      <c r="C531" s="99" t="s">
        <v>400</v>
      </c>
      <c r="D531" s="84" t="s">
        <v>284</v>
      </c>
      <c r="E531" s="116" t="s">
        <v>273</v>
      </c>
      <c r="F531" s="116" t="s">
        <v>16</v>
      </c>
      <c r="G531" s="115">
        <v>2545.3</v>
      </c>
      <c r="H531" s="117">
        <v>2545.3</v>
      </c>
      <c r="I531" s="112">
        <f t="shared" si="41"/>
        <v>100</v>
      </c>
    </row>
    <row r="532" spans="1:9" ht="39.75" customHeight="1">
      <c r="A532" s="41" t="s">
        <v>507</v>
      </c>
      <c r="B532" s="93" t="s">
        <v>489</v>
      </c>
      <c r="C532" s="99" t="s">
        <v>400</v>
      </c>
      <c r="D532" s="84" t="s">
        <v>284</v>
      </c>
      <c r="E532" s="116" t="s">
        <v>273</v>
      </c>
      <c r="F532" s="116"/>
      <c r="G532" s="115">
        <f>G533</f>
        <v>666.7</v>
      </c>
      <c r="H532" s="115">
        <f>H533</f>
        <v>666.7</v>
      </c>
      <c r="I532" s="112">
        <f t="shared" si="41"/>
        <v>100</v>
      </c>
    </row>
    <row r="533" spans="1:9" ht="28.5" customHeight="1">
      <c r="A533" s="61" t="s">
        <v>59</v>
      </c>
      <c r="B533" s="265" t="s">
        <v>489</v>
      </c>
      <c r="C533" s="103" t="s">
        <v>400</v>
      </c>
      <c r="D533" s="84" t="s">
        <v>284</v>
      </c>
      <c r="E533" s="116" t="s">
        <v>273</v>
      </c>
      <c r="F533" s="116" t="s">
        <v>16</v>
      </c>
      <c r="G533" s="115">
        <v>666.7</v>
      </c>
      <c r="H533" s="117">
        <v>666.7</v>
      </c>
      <c r="I533" s="112">
        <f t="shared" si="41"/>
        <v>100</v>
      </c>
    </row>
    <row r="534" spans="1:9" ht="28.5" customHeight="1">
      <c r="A534" s="41" t="s">
        <v>518</v>
      </c>
      <c r="B534" s="99" t="s">
        <v>537</v>
      </c>
      <c r="C534" s="99" t="s">
        <v>538</v>
      </c>
      <c r="D534" s="84" t="s">
        <v>284</v>
      </c>
      <c r="E534" s="116" t="s">
        <v>273</v>
      </c>
      <c r="F534" s="116"/>
      <c r="G534" s="115">
        <f>G535</f>
        <v>1119</v>
      </c>
      <c r="H534" s="115">
        <f>H535</f>
        <v>917.2</v>
      </c>
      <c r="I534" s="112">
        <f t="shared" si="41"/>
        <v>82</v>
      </c>
    </row>
    <row r="535" spans="1:9" ht="28.5" customHeight="1">
      <c r="A535" s="71" t="s">
        <v>269</v>
      </c>
      <c r="B535" s="99" t="s">
        <v>537</v>
      </c>
      <c r="C535" s="99" t="s">
        <v>400</v>
      </c>
      <c r="D535" s="84" t="s">
        <v>284</v>
      </c>
      <c r="E535" s="116" t="s">
        <v>273</v>
      </c>
      <c r="F535" s="116" t="s">
        <v>270</v>
      </c>
      <c r="G535" s="115">
        <v>1119</v>
      </c>
      <c r="H535" s="117">
        <v>917.2</v>
      </c>
      <c r="I535" s="112">
        <f t="shared" si="41"/>
        <v>82</v>
      </c>
    </row>
    <row r="536" spans="1:9" ht="40.5" customHeight="1">
      <c r="A536" s="266" t="s">
        <v>343</v>
      </c>
      <c r="B536" s="267" t="s">
        <v>544</v>
      </c>
      <c r="C536" s="268"/>
      <c r="D536" s="130"/>
      <c r="E536" s="131"/>
      <c r="F536" s="131"/>
      <c r="G536" s="126">
        <f>G537</f>
        <v>5101.7</v>
      </c>
      <c r="H536" s="126">
        <f>H537</f>
        <v>5101.6</v>
      </c>
      <c r="I536" s="112">
        <f t="shared" si="41"/>
        <v>100</v>
      </c>
    </row>
    <row r="537" spans="1:9" ht="40.5" customHeight="1">
      <c r="A537" s="41" t="s">
        <v>344</v>
      </c>
      <c r="B537" s="93" t="s">
        <v>545</v>
      </c>
      <c r="C537" s="99" t="s">
        <v>400</v>
      </c>
      <c r="D537" s="84" t="s">
        <v>284</v>
      </c>
      <c r="E537" s="116" t="s">
        <v>273</v>
      </c>
      <c r="F537" s="116"/>
      <c r="G537" s="115">
        <f>G538</f>
        <v>5101.7</v>
      </c>
      <c r="H537" s="115">
        <f>H538</f>
        <v>5101.6</v>
      </c>
      <c r="I537" s="112">
        <f t="shared" si="41"/>
        <v>100</v>
      </c>
    </row>
    <row r="538" spans="1:9" ht="40.5" customHeight="1">
      <c r="A538" s="60" t="s">
        <v>59</v>
      </c>
      <c r="B538" s="93" t="s">
        <v>545</v>
      </c>
      <c r="C538" s="99" t="s">
        <v>400</v>
      </c>
      <c r="D538" s="84" t="s">
        <v>284</v>
      </c>
      <c r="E538" s="116" t="s">
        <v>273</v>
      </c>
      <c r="F538" s="116" t="s">
        <v>16</v>
      </c>
      <c r="G538" s="115">
        <v>5101.7</v>
      </c>
      <c r="H538" s="117">
        <v>5101.6</v>
      </c>
      <c r="I538" s="112">
        <f t="shared" si="41"/>
        <v>100</v>
      </c>
    </row>
    <row r="539" spans="1:9" ht="3" customHeight="1" hidden="1">
      <c r="A539" s="41" t="s">
        <v>120</v>
      </c>
      <c r="B539" s="37" t="s">
        <v>121</v>
      </c>
      <c r="C539" s="99"/>
      <c r="D539" s="84"/>
      <c r="E539" s="116"/>
      <c r="F539" s="116"/>
      <c r="G539" s="115">
        <f>G540+G541</f>
        <v>0</v>
      </c>
      <c r="H539" s="115">
        <f>H540+H541</f>
        <v>0</v>
      </c>
      <c r="I539" s="112" t="e">
        <f t="shared" si="41"/>
        <v>#DIV/0!</v>
      </c>
    </row>
    <row r="540" spans="1:9" ht="49.5" customHeight="1" hidden="1">
      <c r="A540" s="60" t="s">
        <v>269</v>
      </c>
      <c r="B540" s="37" t="s">
        <v>121</v>
      </c>
      <c r="C540" s="99" t="s">
        <v>109</v>
      </c>
      <c r="D540" s="84" t="s">
        <v>22</v>
      </c>
      <c r="E540" s="116" t="s">
        <v>261</v>
      </c>
      <c r="F540" s="116" t="s">
        <v>270</v>
      </c>
      <c r="G540" s="115">
        <v>0</v>
      </c>
      <c r="H540" s="115"/>
      <c r="I540" s="112" t="e">
        <f t="shared" si="41"/>
        <v>#DIV/0!</v>
      </c>
    </row>
    <row r="541" spans="1:9" ht="31.5" customHeight="1" hidden="1">
      <c r="A541" s="41" t="s">
        <v>65</v>
      </c>
      <c r="B541" s="37" t="s">
        <v>121</v>
      </c>
      <c r="C541" s="99" t="s">
        <v>109</v>
      </c>
      <c r="D541" s="84" t="s">
        <v>22</v>
      </c>
      <c r="E541" s="116" t="s">
        <v>261</v>
      </c>
      <c r="F541" s="116" t="s">
        <v>66</v>
      </c>
      <c r="G541" s="115">
        <v>0</v>
      </c>
      <c r="H541" s="117">
        <v>0</v>
      </c>
      <c r="I541" s="112" t="e">
        <f t="shared" si="41"/>
        <v>#DIV/0!</v>
      </c>
    </row>
    <row r="542" spans="1:9" ht="48" customHeight="1">
      <c r="A542" s="248" t="s">
        <v>491</v>
      </c>
      <c r="B542" s="38" t="s">
        <v>493</v>
      </c>
      <c r="C542" s="98"/>
      <c r="D542" s="130"/>
      <c r="E542" s="131"/>
      <c r="F542" s="131"/>
      <c r="G542" s="208">
        <f>G543+G546</f>
        <v>5093.9</v>
      </c>
      <c r="H542" s="208">
        <f>H543+H546</f>
        <v>5093.9</v>
      </c>
      <c r="I542" s="112">
        <f t="shared" si="41"/>
        <v>100</v>
      </c>
    </row>
    <row r="543" spans="1:9" ht="57" customHeight="1">
      <c r="A543" s="249" t="s">
        <v>492</v>
      </c>
      <c r="B543" s="37" t="s">
        <v>494</v>
      </c>
      <c r="C543" s="99" t="s">
        <v>400</v>
      </c>
      <c r="D543" s="84" t="s">
        <v>284</v>
      </c>
      <c r="E543" s="116" t="s">
        <v>273</v>
      </c>
      <c r="F543" s="116"/>
      <c r="G543" s="132">
        <f>G544</f>
        <v>1315.5</v>
      </c>
      <c r="H543" s="132">
        <f>H544</f>
        <v>1315.5</v>
      </c>
      <c r="I543" s="112">
        <f t="shared" si="41"/>
        <v>100</v>
      </c>
    </row>
    <row r="544" spans="1:9" ht="31.5" customHeight="1">
      <c r="A544" s="77" t="s">
        <v>363</v>
      </c>
      <c r="B544" s="37" t="s">
        <v>495</v>
      </c>
      <c r="C544" s="99" t="s">
        <v>400</v>
      </c>
      <c r="D544" s="84" t="s">
        <v>284</v>
      </c>
      <c r="E544" s="116" t="s">
        <v>273</v>
      </c>
      <c r="F544" s="116"/>
      <c r="G544" s="132">
        <f>G545</f>
        <v>1315.5</v>
      </c>
      <c r="H544" s="132">
        <f>H545</f>
        <v>1315.5</v>
      </c>
      <c r="I544" s="112">
        <f t="shared" si="41"/>
        <v>100</v>
      </c>
    </row>
    <row r="545" spans="1:9" ht="31.5" customHeight="1">
      <c r="A545" s="232" t="s">
        <v>59</v>
      </c>
      <c r="B545" s="37" t="s">
        <v>495</v>
      </c>
      <c r="C545" s="99" t="s">
        <v>400</v>
      </c>
      <c r="D545" s="84" t="s">
        <v>284</v>
      </c>
      <c r="E545" s="116" t="s">
        <v>273</v>
      </c>
      <c r="F545" s="116" t="s">
        <v>16</v>
      </c>
      <c r="G545" s="132">
        <v>1315.5</v>
      </c>
      <c r="H545" s="132">
        <v>1315.5</v>
      </c>
      <c r="I545" s="112">
        <f t="shared" si="41"/>
        <v>100</v>
      </c>
    </row>
    <row r="546" spans="1:9" ht="71.25" customHeight="1">
      <c r="A546" s="80" t="s">
        <v>490</v>
      </c>
      <c r="B546" s="102" t="s">
        <v>112</v>
      </c>
      <c r="C546" s="38"/>
      <c r="D546" s="113"/>
      <c r="E546" s="114"/>
      <c r="F546" s="114"/>
      <c r="G546" s="126">
        <f>G547</f>
        <v>3778.4</v>
      </c>
      <c r="H546" s="126">
        <f>H547</f>
        <v>3778.4</v>
      </c>
      <c r="I546" s="112">
        <f t="shared" si="41"/>
        <v>100</v>
      </c>
    </row>
    <row r="547" spans="1:9" ht="49.5" customHeight="1">
      <c r="A547" s="60" t="s">
        <v>81</v>
      </c>
      <c r="B547" s="85" t="s">
        <v>113</v>
      </c>
      <c r="C547" s="99" t="s">
        <v>400</v>
      </c>
      <c r="D547" s="84" t="s">
        <v>284</v>
      </c>
      <c r="E547" s="116" t="s">
        <v>273</v>
      </c>
      <c r="F547" s="114"/>
      <c r="G547" s="115">
        <f>G548</f>
        <v>3778.4</v>
      </c>
      <c r="H547" s="115">
        <f>H548</f>
        <v>3778.4</v>
      </c>
      <c r="I547" s="112">
        <f t="shared" si="41"/>
        <v>100</v>
      </c>
    </row>
    <row r="548" spans="1:9" ht="31.5" customHeight="1">
      <c r="A548" s="60" t="s">
        <v>59</v>
      </c>
      <c r="B548" s="101" t="s">
        <v>113</v>
      </c>
      <c r="C548" s="99" t="s">
        <v>400</v>
      </c>
      <c r="D548" s="84" t="s">
        <v>284</v>
      </c>
      <c r="E548" s="116" t="s">
        <v>273</v>
      </c>
      <c r="F548" s="116" t="s">
        <v>16</v>
      </c>
      <c r="G548" s="115">
        <v>3778.4</v>
      </c>
      <c r="H548" s="117">
        <v>3778.4</v>
      </c>
      <c r="I548" s="112">
        <f t="shared" si="41"/>
        <v>100</v>
      </c>
    </row>
    <row r="549" spans="1:9" s="9" customFormat="1" ht="57" customHeight="1">
      <c r="A549" s="65" t="s">
        <v>403</v>
      </c>
      <c r="B549" s="38" t="s">
        <v>404</v>
      </c>
      <c r="C549" s="98"/>
      <c r="D549" s="130"/>
      <c r="E549" s="131"/>
      <c r="F549" s="131"/>
      <c r="G549" s="126">
        <f aca="true" t="shared" si="42" ref="G549:H551">G550</f>
        <v>0</v>
      </c>
      <c r="H549" s="126">
        <f t="shared" si="42"/>
        <v>0</v>
      </c>
      <c r="I549" s="112">
        <v>0</v>
      </c>
    </row>
    <row r="550" spans="1:9" ht="49.5" customHeight="1">
      <c r="A550" s="149" t="s">
        <v>405</v>
      </c>
      <c r="B550" s="37" t="s">
        <v>407</v>
      </c>
      <c r="C550" s="99" t="s">
        <v>400</v>
      </c>
      <c r="D550" s="84" t="s">
        <v>22</v>
      </c>
      <c r="E550" s="116" t="s">
        <v>261</v>
      </c>
      <c r="F550" s="116"/>
      <c r="G550" s="115">
        <f t="shared" si="42"/>
        <v>0</v>
      </c>
      <c r="H550" s="115">
        <f t="shared" si="42"/>
        <v>0</v>
      </c>
      <c r="I550" s="112">
        <v>0</v>
      </c>
    </row>
    <row r="551" spans="1:9" ht="31.5" customHeight="1">
      <c r="A551" s="76" t="s">
        <v>406</v>
      </c>
      <c r="B551" s="37" t="s">
        <v>408</v>
      </c>
      <c r="C551" s="99" t="s">
        <v>400</v>
      </c>
      <c r="D551" s="84" t="s">
        <v>22</v>
      </c>
      <c r="E551" s="116" t="s">
        <v>261</v>
      </c>
      <c r="F551" s="116"/>
      <c r="G551" s="115">
        <f t="shared" si="42"/>
        <v>0</v>
      </c>
      <c r="H551" s="115">
        <f t="shared" si="42"/>
        <v>0</v>
      </c>
      <c r="I551" s="112">
        <v>0</v>
      </c>
    </row>
    <row r="552" spans="1:9" ht="43.5" customHeight="1">
      <c r="A552" s="41" t="s">
        <v>365</v>
      </c>
      <c r="B552" s="37" t="s">
        <v>408</v>
      </c>
      <c r="C552" s="99" t="s">
        <v>400</v>
      </c>
      <c r="D552" s="84" t="s">
        <v>22</v>
      </c>
      <c r="E552" s="116" t="s">
        <v>261</v>
      </c>
      <c r="F552" s="116" t="s">
        <v>270</v>
      </c>
      <c r="G552" s="115">
        <v>0</v>
      </c>
      <c r="H552" s="117">
        <v>0</v>
      </c>
      <c r="I552" s="112">
        <v>0</v>
      </c>
    </row>
    <row r="553" spans="1:9" ht="26.25" customHeight="1">
      <c r="A553" s="65" t="s">
        <v>498</v>
      </c>
      <c r="B553" s="29"/>
      <c r="C553" s="127"/>
      <c r="D553" s="124"/>
      <c r="E553" s="125"/>
      <c r="F553" s="125"/>
      <c r="G553" s="126">
        <f>G37+G79+G87+G107+G155+G206+G250+G357+G406+G426+G487+G517+G523</f>
        <v>467046.8</v>
      </c>
      <c r="H553" s="126">
        <f>H37+H79+H87+H107+H155+H206+H250+H357+H406+H426+H487+H517+H523</f>
        <v>458490.4</v>
      </c>
      <c r="I553" s="112">
        <f t="shared" si="41"/>
        <v>98.2</v>
      </c>
    </row>
    <row r="554" spans="1:9" ht="18.75">
      <c r="A554" s="74"/>
      <c r="B554" s="10"/>
      <c r="C554" s="57"/>
      <c r="D554" s="145"/>
      <c r="E554" s="146"/>
      <c r="F554" s="146"/>
      <c r="G554" s="147"/>
      <c r="H554" s="148"/>
      <c r="I554" s="148"/>
    </row>
    <row r="555" spans="1:7" ht="18.75">
      <c r="A555" s="11"/>
      <c r="B555" s="12"/>
      <c r="C555" s="12"/>
      <c r="D555" s="13"/>
      <c r="E555" s="14"/>
      <c r="F555" s="14"/>
      <c r="G555" s="15"/>
    </row>
    <row r="556" spans="1:7" ht="18.75">
      <c r="A556" s="11"/>
      <c r="B556" s="12"/>
      <c r="C556" s="12"/>
      <c r="D556" s="13"/>
      <c r="E556" s="14"/>
      <c r="F556" s="14"/>
      <c r="G556" s="16"/>
    </row>
    <row r="557" spans="1:7" ht="18.75">
      <c r="A557" s="10"/>
      <c r="B557" s="12"/>
      <c r="C557" s="12"/>
      <c r="D557" s="13"/>
      <c r="E557" s="14"/>
      <c r="F557" s="14"/>
      <c r="G557" s="15"/>
    </row>
    <row r="558" spans="1:7" ht="18.75">
      <c r="A558" s="81"/>
      <c r="B558" s="12"/>
      <c r="C558" s="12"/>
      <c r="D558" s="13"/>
      <c r="E558" s="14"/>
      <c r="F558" s="14"/>
      <c r="G558" s="15"/>
    </row>
    <row r="559" ht="18.75">
      <c r="A559" s="82"/>
    </row>
    <row r="560" ht="18.75">
      <c r="A560" s="82"/>
    </row>
    <row r="561" ht="18.75">
      <c r="A561" s="82"/>
    </row>
    <row r="562" ht="18.75">
      <c r="A562" s="82"/>
    </row>
    <row r="563" ht="18.75">
      <c r="A563" s="82"/>
    </row>
    <row r="564" ht="18.75">
      <c r="A564" s="82"/>
    </row>
    <row r="565" ht="18.75">
      <c r="A565" s="82"/>
    </row>
    <row r="566" ht="18.75">
      <c r="A566" s="82"/>
    </row>
    <row r="567" ht="18.75">
      <c r="A567" s="82"/>
    </row>
    <row r="568" ht="18.75">
      <c r="A568" s="82"/>
    </row>
    <row r="569" ht="18.75">
      <c r="A569" s="82"/>
    </row>
    <row r="570" ht="18.75">
      <c r="A570" s="82"/>
    </row>
    <row r="571" ht="18.75">
      <c r="A571" s="82"/>
    </row>
    <row r="572" ht="18.75">
      <c r="A572" s="82"/>
    </row>
    <row r="573" ht="18.75">
      <c r="A573" s="82"/>
    </row>
    <row r="574" ht="18.75">
      <c r="A574" s="82"/>
    </row>
    <row r="575" ht="18.75">
      <c r="A575" s="82"/>
    </row>
    <row r="576" ht="18.75">
      <c r="A576" s="82"/>
    </row>
    <row r="577" ht="18.75">
      <c r="A577" s="82"/>
    </row>
    <row r="578" ht="18.75">
      <c r="A578" s="82"/>
    </row>
    <row r="579" ht="18.75">
      <c r="A579" s="82"/>
    </row>
    <row r="580" ht="18.75">
      <c r="A580" s="82"/>
    </row>
    <row r="581" ht="18.75">
      <c r="A581" s="82"/>
    </row>
    <row r="582" ht="18.75">
      <c r="A582" s="82"/>
    </row>
    <row r="583" ht="18.75">
      <c r="A583" s="82"/>
    </row>
    <row r="584" ht="18.75">
      <c r="A584" s="82"/>
    </row>
    <row r="585" ht="18.75">
      <c r="A585" s="82"/>
    </row>
    <row r="586" ht="18.75">
      <c r="A586" s="82"/>
    </row>
    <row r="587" ht="18.75">
      <c r="A587" s="82"/>
    </row>
    <row r="588" ht="18.75">
      <c r="A588" s="82"/>
    </row>
    <row r="589" ht="18.75">
      <c r="A589" s="82"/>
    </row>
    <row r="590" ht="18.75">
      <c r="A590" s="82"/>
    </row>
    <row r="591" ht="18.75">
      <c r="A591" s="82"/>
    </row>
    <row r="592" ht="18.75">
      <c r="A592" s="82"/>
    </row>
    <row r="593" ht="18.75">
      <c r="A593" s="82"/>
    </row>
    <row r="594" ht="18.75">
      <c r="A594" s="82"/>
    </row>
    <row r="595" ht="18.75">
      <c r="A595" s="82"/>
    </row>
    <row r="596" ht="18.75">
      <c r="A596" s="82"/>
    </row>
    <row r="597" ht="18.75">
      <c r="A597" s="82"/>
    </row>
    <row r="598" ht="18.75">
      <c r="A598" s="82"/>
    </row>
    <row r="599" ht="18.75">
      <c r="A599" s="82"/>
    </row>
    <row r="600" ht="18.75">
      <c r="A600" s="82"/>
    </row>
    <row r="601" ht="18.75">
      <c r="A601" s="82"/>
    </row>
    <row r="602" ht="18.75">
      <c r="A602" s="82"/>
    </row>
    <row r="603" ht="18.75">
      <c r="A603" s="82"/>
    </row>
    <row r="604" ht="18.75">
      <c r="A604" s="82"/>
    </row>
    <row r="605" ht="18.75">
      <c r="A605" s="82"/>
    </row>
    <row r="606" ht="18.75">
      <c r="A606" s="82"/>
    </row>
  </sheetData>
  <sheetProtection selectLockedCells="1" selectUnlockedCells="1"/>
  <mergeCells count="14">
    <mergeCell ref="A9:A10"/>
    <mergeCell ref="B9:B10"/>
    <mergeCell ref="D9:D10"/>
    <mergeCell ref="E9:E10"/>
    <mergeCell ref="A6:G6"/>
    <mergeCell ref="G4:I4"/>
    <mergeCell ref="A7:G7"/>
    <mergeCell ref="F9:F10"/>
    <mergeCell ref="G9:G10"/>
    <mergeCell ref="H9:H10"/>
    <mergeCell ref="I9:I10"/>
    <mergeCell ref="D1:I2"/>
    <mergeCell ref="G3:I3"/>
    <mergeCell ref="G5:I5"/>
  </mergeCells>
  <printOptions/>
  <pageMargins left="0.78" right="0.28" top="0.59" bottom="0.49" header="0.25" footer="0.26"/>
  <pageSetup fitToHeight="17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k402-1</dc:creator>
  <cp:keywords/>
  <dc:description/>
  <cp:lastModifiedBy>Рахманова ОС</cp:lastModifiedBy>
  <cp:lastPrinted>2024-01-06T07:18:36Z</cp:lastPrinted>
  <dcterms:created xsi:type="dcterms:W3CDTF">2002-12-11T12:10:26Z</dcterms:created>
  <dcterms:modified xsi:type="dcterms:W3CDTF">2024-05-27T05:51:17Z</dcterms:modified>
  <cp:category/>
  <cp:version/>
  <cp:contentType/>
  <cp:contentStatus/>
</cp:coreProperties>
</file>